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тог" sheetId="1" r:id="rId1"/>
    <sheet name="дівчата" sheetId="2" r:id="rId2"/>
    <sheet name="хлопці" sheetId="3" r:id="rId3"/>
  </sheets>
  <externalReferences>
    <externalReference r:id="rId6"/>
  </externalReferences>
  <definedNames>
    <definedName name="_xlnm.Print_Area" localSheetId="1">'дівчата'!$A$1:$M$36</definedName>
    <definedName name="_xlnm.Print_Area" localSheetId="0">'Ітог'!$A$1:$I$61</definedName>
    <definedName name="_xlnm.Print_Area" localSheetId="2">'хлопці'!$A$1:$O$60</definedName>
  </definedNames>
  <calcPr fullCalcOnLoad="1"/>
</workbook>
</file>

<file path=xl/sharedStrings.xml><?xml version="1.0" encoding="utf-8"?>
<sst xmlns="http://schemas.openxmlformats.org/spreadsheetml/2006/main" count="124" uniqueCount="39">
  <si>
    <t>ФЕДЕРАЦІЯ СПОРТИВНОГО ТУРИЗМУ УКРАЇНИ</t>
  </si>
  <si>
    <t>ПРОТОКОЛ № 5</t>
  </si>
  <si>
    <t xml:space="preserve">Змагання – Чемпіонат зі спортивного туризму серед шкіл, позашкільних навчальних закладів Чернівецької області </t>
  </si>
  <si>
    <t>Місце проведення – Чернівецька область, Заставнівський район</t>
  </si>
  <si>
    <t>Терміни проведення змагань – з 11 по 13 квітня 2014 року</t>
  </si>
  <si>
    <t>Вид програми –  комплекс</t>
  </si>
  <si>
    <t>Дата проведення - 12 квітня 2014 року.</t>
  </si>
  <si>
    <t>Ранг змагань</t>
  </si>
  <si>
    <t>Хлопці</t>
  </si>
  <si>
    <t>ІІ розряд - 108%</t>
  </si>
  <si>
    <t>ІІІ розряд - 138%</t>
  </si>
  <si>
    <t>ІІ ю. розряд - 158%</t>
  </si>
  <si>
    <t>№ п/п</t>
  </si>
  <si>
    <t>№</t>
  </si>
  <si>
    <t xml:space="preserve">Призвіще учасників </t>
  </si>
  <si>
    <t xml:space="preserve">Розряд </t>
  </si>
  <si>
    <t>Регіон</t>
  </si>
  <si>
    <t>Команда</t>
  </si>
  <si>
    <t>Нагрудний номер</t>
  </si>
  <si>
    <t>Результат на дистанції "Крос"</t>
  </si>
  <si>
    <t>Результат на дистанції "Фігурка"</t>
  </si>
  <si>
    <t xml:space="preserve">Результат на дистанції "Тріал" </t>
  </si>
  <si>
    <t>Сума рез.</t>
  </si>
  <si>
    <t>Результат в сек.</t>
  </si>
  <si>
    <t>Відносний результат</t>
  </si>
  <si>
    <t>Виконаний розряд</t>
  </si>
  <si>
    <t>Місце</t>
  </si>
  <si>
    <t>ІІ</t>
  </si>
  <si>
    <t>ІІІ</t>
  </si>
  <si>
    <t>ІІ ю.</t>
  </si>
  <si>
    <t>Головний суддя ___________________ Кілінський О.І.</t>
  </si>
  <si>
    <t>Головний секретар ____________________ Дребот Т.В.</t>
  </si>
  <si>
    <t>ПРОТОКОЛ № 6</t>
  </si>
  <si>
    <t>Дівчата</t>
  </si>
  <si>
    <t>ІІ - розряд - 108%</t>
  </si>
  <si>
    <t>ПРОТОКОЛ № 7</t>
  </si>
  <si>
    <t>Терміни проведення змагань – з 11 по 13  квітня 2014 року</t>
  </si>
  <si>
    <t>Вид програми –  комплекс-командний</t>
  </si>
  <si>
    <t xml:space="preserve">Результат на дистанції "Комплекс" 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</si>
</sst>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:ss;@"/>
    <numFmt numFmtId="189" formatCode="mm:ss.0;@"/>
  </numFmts>
  <fonts count="12">
    <font>
      <sz val="10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17" applyNumberFormat="1" applyFont="1" applyAlignment="1">
      <alignment horizontal="center" vertical="center"/>
      <protection/>
    </xf>
    <xf numFmtId="0" fontId="2" fillId="0" borderId="0" xfId="17">
      <alignment/>
      <protection/>
    </xf>
    <xf numFmtId="49" fontId="3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17" applyFont="1">
      <alignment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2" fillId="0" borderId="1" xfId="17" applyBorder="1">
      <alignment/>
      <protection/>
    </xf>
    <xf numFmtId="0" fontId="2" fillId="0" borderId="0" xfId="17" applyBorder="1">
      <alignment/>
      <protection/>
    </xf>
    <xf numFmtId="2" fontId="6" fillId="0" borderId="2" xfId="17" applyNumberFormat="1" applyFont="1" applyBorder="1" applyAlignment="1">
      <alignment horizontal="center" vertical="center" shrinkToFit="1"/>
      <protection/>
    </xf>
    <xf numFmtId="2" fontId="6" fillId="0" borderId="0" xfId="17" applyNumberFormat="1" applyFont="1" applyBorder="1" applyAlignment="1">
      <alignment horizontal="center" vertical="center" shrinkToFit="1"/>
      <protection/>
    </xf>
    <xf numFmtId="0" fontId="6" fillId="0" borderId="0" xfId="17" applyFont="1" applyAlignment="1">
      <alignment horizontal="right"/>
      <protection/>
    </xf>
    <xf numFmtId="2" fontId="6" fillId="0" borderId="0" xfId="17" applyNumberFormat="1" applyFont="1" applyAlignment="1">
      <alignment horizontal="left"/>
      <protection/>
    </xf>
    <xf numFmtId="0" fontId="8" fillId="0" borderId="0" xfId="17" applyFont="1">
      <alignment/>
      <protection/>
    </xf>
    <xf numFmtId="49" fontId="6" fillId="0" borderId="0" xfId="17" applyNumberFormat="1" applyFont="1">
      <alignment/>
      <protection/>
    </xf>
    <xf numFmtId="49" fontId="8" fillId="0" borderId="0" xfId="17" applyNumberFormat="1" applyFont="1">
      <alignment/>
      <protection/>
    </xf>
    <xf numFmtId="0" fontId="2" fillId="0" borderId="0" xfId="17" applyAlignment="1">
      <alignment horizontal="center" vertical="center" shrinkToFit="1"/>
      <protection/>
    </xf>
    <xf numFmtId="0" fontId="2" fillId="0" borderId="0" xfId="17" applyFont="1">
      <alignment/>
      <protection/>
    </xf>
    <xf numFmtId="49" fontId="9" fillId="0" borderId="3" xfId="17" applyNumberFormat="1" applyFont="1" applyBorder="1" applyAlignment="1">
      <alignment horizontal="center" vertical="center" wrapText="1" shrinkToFit="1"/>
      <protection/>
    </xf>
    <xf numFmtId="49" fontId="10" fillId="2" borderId="3" xfId="17" applyNumberFormat="1" applyFont="1" applyFill="1" applyBorder="1" applyAlignment="1">
      <alignment horizontal="center" vertical="center" wrapText="1" shrinkToFit="1"/>
      <protection/>
    </xf>
    <xf numFmtId="49" fontId="9" fillId="2" borderId="3" xfId="17" applyNumberFormat="1" applyFont="1" applyFill="1" applyBorder="1" applyAlignment="1">
      <alignment horizontal="center" vertical="center" wrapText="1" shrinkToFit="1"/>
      <protection/>
    </xf>
    <xf numFmtId="49" fontId="11" fillId="2" borderId="3" xfId="17" applyNumberFormat="1" applyFont="1" applyFill="1" applyBorder="1" applyAlignment="1">
      <alignment horizontal="center" vertical="center" wrapText="1" shrinkToFit="1"/>
      <protection/>
    </xf>
    <xf numFmtId="0" fontId="2" fillId="0" borderId="3" xfId="17" applyBorder="1">
      <alignment/>
      <protection/>
    </xf>
    <xf numFmtId="0" fontId="2" fillId="0" borderId="3" xfId="17" applyFont="1" applyBorder="1" applyAlignment="1">
      <alignment horizontal="center" vertical="center" shrinkToFit="1"/>
      <protection/>
    </xf>
    <xf numFmtId="0" fontId="2" fillId="0" borderId="3" xfId="17" applyBorder="1" applyAlignment="1">
      <alignment horizontal="center" vertical="center" shrinkToFit="1"/>
      <protection/>
    </xf>
    <xf numFmtId="0" fontId="2" fillId="0" borderId="3" xfId="17" applyBorder="1" applyAlignment="1">
      <alignment horizontal="center" vertical="center"/>
      <protection/>
    </xf>
    <xf numFmtId="188" fontId="2" fillId="0" borderId="3" xfId="17" applyNumberFormat="1" applyBorder="1" applyAlignment="1">
      <alignment horizontal="center" vertical="center"/>
      <protection/>
    </xf>
    <xf numFmtId="2" fontId="2" fillId="0" borderId="3" xfId="17" applyNumberFormat="1" applyBorder="1" applyAlignment="1">
      <alignment horizontal="center" vertical="center"/>
      <protection/>
    </xf>
    <xf numFmtId="1" fontId="2" fillId="0" borderId="3" xfId="17" applyNumberFormat="1" applyBorder="1" applyAlignment="1">
      <alignment horizontal="center" vertical="center"/>
      <protection/>
    </xf>
    <xf numFmtId="2" fontId="3" fillId="0" borderId="3" xfId="17" applyNumberFormat="1" applyFont="1" applyBorder="1" applyAlignment="1">
      <alignment horizontal="center" vertical="center"/>
      <protection/>
    </xf>
    <xf numFmtId="2" fontId="5" fillId="3" borderId="3" xfId="17" applyNumberFormat="1" applyFont="1" applyFill="1" applyBorder="1" applyAlignment="1">
      <alignment horizontal="center" vertical="center"/>
      <protection/>
    </xf>
    <xf numFmtId="2" fontId="5" fillId="0" borderId="3" xfId="17" applyNumberFormat="1" applyFont="1" applyBorder="1" applyAlignment="1">
      <alignment horizontal="center" vertical="center"/>
      <protection/>
    </xf>
    <xf numFmtId="189" fontId="2" fillId="0" borderId="3" xfId="17" applyNumberFormat="1" applyBorder="1" applyAlignment="1">
      <alignment horizontal="center" vertical="center"/>
      <protection/>
    </xf>
    <xf numFmtId="2" fontId="5" fillId="4" borderId="3" xfId="1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3" xfId="17" applyBorder="1" applyAlignment="1">
      <alignment horizontal="center"/>
      <protection/>
    </xf>
    <xf numFmtId="0" fontId="2" fillId="0" borderId="3" xfId="17" applyBorder="1" applyAlignment="1">
      <alignment horizontal="center" vertical="center" shrinkToFit="1"/>
      <protection/>
    </xf>
    <xf numFmtId="2" fontId="2" fillId="0" borderId="3" xfId="17" applyNumberFormat="1" applyBorder="1" applyAlignment="1">
      <alignment horizontal="center" vertical="center"/>
      <protection/>
    </xf>
    <xf numFmtId="0" fontId="2" fillId="0" borderId="3" xfId="17" applyBorder="1" applyAlignment="1">
      <alignment horizontal="center" vertical="center"/>
      <protection/>
    </xf>
    <xf numFmtId="0" fontId="2" fillId="0" borderId="3" xfId="17" applyNumberFormat="1" applyBorder="1">
      <alignment/>
      <protection/>
    </xf>
  </cellXfs>
  <cellStyles count="7">
    <cellStyle name="Normal" xfId="0"/>
    <cellStyle name="Currency" xfId="15"/>
    <cellStyle name="Currency [0]" xfId="16"/>
    <cellStyle name="Обычный_Книга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-v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1 розряд"/>
      <sheetName val="команда загал"/>
      <sheetName val="команда ралі"/>
      <sheetName val="команда комплекс"/>
      <sheetName val="Комплекс-дів."/>
      <sheetName val="комплекс-хлоп."/>
      <sheetName val="тріал-дівч."/>
      <sheetName val="тріал-хлоп."/>
      <sheetName val="фігурка-хлоп"/>
      <sheetName val="фігурка-дів."/>
      <sheetName val="крос"/>
      <sheetName val="номера"/>
      <sheetName val="карта ралі"/>
      <sheetName val="протокол етапу"/>
      <sheetName val="Іменні заявки"/>
    </sheetNames>
    <sheetDataSet>
      <sheetData sheetId="6">
        <row r="9">
          <cell r="F9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Штрафний час</v>
          </cell>
          <cell r="J10" t="str">
            <v>Час на дистанції</v>
          </cell>
          <cell r="K10" t="str">
            <v>Результат</v>
          </cell>
          <cell r="L10" t="str">
            <v>Результат в сек.</v>
          </cell>
          <cell r="M10" t="str">
            <v>Відносний результат</v>
          </cell>
        </row>
        <row r="11">
          <cell r="B11">
            <v>26</v>
          </cell>
          <cell r="C11" t="str">
            <v>Бурла Міхаєла Флорівна</v>
          </cell>
          <cell r="D11" t="str">
            <v>ІІІ</v>
          </cell>
          <cell r="E11" t="str">
            <v>Глибоцький район</v>
          </cell>
          <cell r="F11" t="str">
            <v>Глибоцький район</v>
          </cell>
          <cell r="G11">
            <v>0</v>
          </cell>
          <cell r="H11">
            <v>0</v>
          </cell>
          <cell r="I11">
            <v>0</v>
          </cell>
          <cell r="J11">
            <v>0.0003350694444444444</v>
          </cell>
          <cell r="K11">
            <v>0.0003350694444444444</v>
          </cell>
          <cell r="L11">
            <v>29</v>
          </cell>
          <cell r="M11">
            <v>100</v>
          </cell>
        </row>
        <row r="12">
          <cell r="B12">
            <v>16</v>
          </cell>
          <cell r="C12" t="str">
            <v>Гульпе Марта Юрієвна</v>
          </cell>
          <cell r="D12" t="str">
            <v>ІІ</v>
          </cell>
          <cell r="E12" t="str">
            <v>Новоселицький район</v>
          </cell>
          <cell r="F12" t="str">
            <v>Новоселицький ЦТКСЕУМ</v>
          </cell>
          <cell r="G12">
            <v>0</v>
          </cell>
          <cell r="H12">
            <v>2</v>
          </cell>
          <cell r="I12">
            <v>0.00011574074074074073</v>
          </cell>
          <cell r="J12">
            <v>0.0003621527777777777</v>
          </cell>
          <cell r="K12">
            <v>0.00047789351851851845</v>
          </cell>
          <cell r="L12">
            <v>41</v>
          </cell>
          <cell r="M12">
            <v>142.62521588946458</v>
          </cell>
        </row>
        <row r="13">
          <cell r="B13">
            <v>76</v>
          </cell>
          <cell r="C13" t="str">
            <v>Гузун Олена Миколаївна</v>
          </cell>
          <cell r="D13" t="str">
            <v>ІІІ</v>
          </cell>
          <cell r="E13" t="str">
            <v>Новоселицький район</v>
          </cell>
          <cell r="F13" t="str">
            <v>Новоселицький район</v>
          </cell>
          <cell r="G13">
            <v>0</v>
          </cell>
          <cell r="H13">
            <v>0</v>
          </cell>
          <cell r="I13">
            <v>0</v>
          </cell>
          <cell r="J13">
            <v>0.00039375000000000006</v>
          </cell>
          <cell r="K13">
            <v>0.00039375000000000006</v>
          </cell>
          <cell r="L13">
            <v>34</v>
          </cell>
          <cell r="M13">
            <v>117.51295336787568</v>
          </cell>
        </row>
        <row r="14">
          <cell r="B14">
            <v>75</v>
          </cell>
          <cell r="C14" t="str">
            <v>Бернік Вікторія Динівна</v>
          </cell>
          <cell r="D14" t="str">
            <v>ІІІ</v>
          </cell>
          <cell r="E14" t="str">
            <v>Новоселицький район</v>
          </cell>
          <cell r="F14" t="str">
            <v>Новоселицький район</v>
          </cell>
          <cell r="G14">
            <v>0</v>
          </cell>
          <cell r="H14">
            <v>0</v>
          </cell>
          <cell r="I14">
            <v>0</v>
          </cell>
          <cell r="J14">
            <v>0.00040925925925925933</v>
          </cell>
          <cell r="K14">
            <v>0.00040925925925925933</v>
          </cell>
          <cell r="L14">
            <v>35</v>
          </cell>
          <cell r="M14">
            <v>122.14162348877377</v>
          </cell>
        </row>
        <row r="15">
          <cell r="B15">
            <v>15</v>
          </cell>
          <cell r="C15" t="str">
            <v>Бурла Тетяна Генадіївна</v>
          </cell>
          <cell r="D15" t="str">
            <v>ІІІ</v>
          </cell>
          <cell r="E15" t="str">
            <v>Новоселицький район</v>
          </cell>
          <cell r="F15" t="str">
            <v>Новоселицький ЦТКСЕУМ</v>
          </cell>
          <cell r="G15">
            <v>0</v>
          </cell>
          <cell r="H15">
            <v>0</v>
          </cell>
          <cell r="I15">
            <v>0</v>
          </cell>
          <cell r="J15">
            <v>0.0004215277777777778</v>
          </cell>
          <cell r="K15">
            <v>0.0004215277777777778</v>
          </cell>
          <cell r="L15">
            <v>36</v>
          </cell>
          <cell r="M15">
            <v>125.80310880829015</v>
          </cell>
        </row>
        <row r="16">
          <cell r="B16">
            <v>95</v>
          </cell>
          <cell r="C16" t="str">
            <v>Боднар Ольга Іванівна</v>
          </cell>
          <cell r="D16">
            <v>0</v>
          </cell>
          <cell r="E16" t="str">
            <v>Кельменецький район</v>
          </cell>
          <cell r="F16" t="str">
            <v>Кельменецький район</v>
          </cell>
          <cell r="G16">
            <v>0</v>
          </cell>
          <cell r="H16">
            <v>0</v>
          </cell>
          <cell r="I16">
            <v>0</v>
          </cell>
          <cell r="J16">
            <v>0.0004240740740740741</v>
          </cell>
          <cell r="K16">
            <v>0.0004240740740740741</v>
          </cell>
          <cell r="L16">
            <v>37</v>
          </cell>
          <cell r="M16">
            <v>126.56303972366149</v>
          </cell>
        </row>
        <row r="17">
          <cell r="B17">
            <v>55</v>
          </cell>
          <cell r="C17" t="str">
            <v>Варварюк Світлана Флорівна</v>
          </cell>
          <cell r="D17" t="str">
            <v>ІІІ</v>
          </cell>
          <cell r="E17" t="str">
            <v>Глибоцький район</v>
          </cell>
          <cell r="F17" t="str">
            <v>Глибоцький ЦТКСЕУМ</v>
          </cell>
          <cell r="G17">
            <v>0</v>
          </cell>
          <cell r="H17">
            <v>0</v>
          </cell>
          <cell r="I17">
            <v>0</v>
          </cell>
          <cell r="J17">
            <v>0.00043344907407407416</v>
          </cell>
          <cell r="K17">
            <v>0.00043344907407407416</v>
          </cell>
          <cell r="L17">
            <v>37</v>
          </cell>
          <cell r="M17">
            <v>129.3609671848014</v>
          </cell>
        </row>
        <row r="18">
          <cell r="B18">
            <v>121</v>
          </cell>
          <cell r="C18" t="str">
            <v>Бубряк Діана Михайлівна </v>
          </cell>
          <cell r="D18" t="str">
            <v>ІІІ</v>
          </cell>
          <cell r="E18" t="str">
            <v>Путильський район</v>
          </cell>
          <cell r="F18" t="str">
            <v>Путильський район</v>
          </cell>
          <cell r="G18">
            <v>0</v>
          </cell>
          <cell r="H18">
            <v>1</v>
          </cell>
          <cell r="I18">
            <v>5.7870370370370366E-05</v>
          </cell>
          <cell r="J18">
            <v>0.0004337962962962963</v>
          </cell>
          <cell r="K18">
            <v>0.0004916666666666666</v>
          </cell>
          <cell r="L18">
            <v>42</v>
          </cell>
          <cell r="M18">
            <v>146.73575129533677</v>
          </cell>
        </row>
        <row r="19">
          <cell r="B19">
            <v>36</v>
          </cell>
          <cell r="C19" t="str">
            <v>Шевчукевич Віола Володимирівна</v>
          </cell>
          <cell r="D19">
            <v>0</v>
          </cell>
          <cell r="E19" t="str">
            <v>Сторожинецький район</v>
          </cell>
          <cell r="F19" t="str">
            <v>Сторожинецький район</v>
          </cell>
          <cell r="G19">
            <v>0</v>
          </cell>
          <cell r="H19">
            <v>2</v>
          </cell>
          <cell r="I19">
            <v>0.00011574074074074073</v>
          </cell>
          <cell r="J19">
            <v>0.0004351851851851852</v>
          </cell>
          <cell r="K19">
            <v>0.000550925925925926</v>
          </cell>
          <cell r="L19">
            <v>48</v>
          </cell>
          <cell r="M19">
            <v>164.42141623488774</v>
          </cell>
        </row>
        <row r="20">
          <cell r="B20">
            <v>42</v>
          </cell>
          <cell r="C20" t="str">
            <v>Велущак Христина Сергіївна</v>
          </cell>
          <cell r="D20" t="str">
            <v>ІІІ</v>
          </cell>
          <cell r="E20" t="str">
            <v>Чернівці</v>
          </cell>
          <cell r="F20" t="str">
            <v>м.Чернівці</v>
          </cell>
          <cell r="G20">
            <v>0</v>
          </cell>
          <cell r="H20">
            <v>1</v>
          </cell>
          <cell r="I20">
            <v>5.7870370370370366E-05</v>
          </cell>
          <cell r="J20">
            <v>0.000442824074074074</v>
          </cell>
          <cell r="K20">
            <v>0.0005006944444444443</v>
          </cell>
          <cell r="L20">
            <v>43</v>
          </cell>
          <cell r="M20">
            <v>149.4300518134715</v>
          </cell>
        </row>
        <row r="21">
          <cell r="B21">
            <v>25</v>
          </cell>
          <cell r="C21" t="str">
            <v>Гросу Марія Георгіївна</v>
          </cell>
          <cell r="D21" t="str">
            <v>ІІІ</v>
          </cell>
          <cell r="E21" t="str">
            <v>Глибоцький район</v>
          </cell>
          <cell r="F21" t="str">
            <v>Глибоцький район</v>
          </cell>
          <cell r="G21">
            <v>0</v>
          </cell>
          <cell r="H21">
            <v>2</v>
          </cell>
          <cell r="I21">
            <v>0.00011574074074074073</v>
          </cell>
          <cell r="J21">
            <v>0.0004475694444444445</v>
          </cell>
          <cell r="K21">
            <v>0.0005633101851851852</v>
          </cell>
          <cell r="L21">
            <v>49</v>
          </cell>
          <cell r="M21">
            <v>168.11744386873923</v>
          </cell>
        </row>
        <row r="22">
          <cell r="B22">
            <v>142</v>
          </cell>
          <cell r="C22" t="str">
            <v>Бурега Христина Анатоліївна</v>
          </cell>
          <cell r="D22" t="str">
            <v>ІІІ</v>
          </cell>
          <cell r="E22" t="str">
            <v>Заставнівський район</v>
          </cell>
          <cell r="F22" t="str">
            <v>Заставнівський район</v>
          </cell>
          <cell r="G22">
            <v>0</v>
          </cell>
          <cell r="H22">
            <v>2</v>
          </cell>
          <cell r="I22">
            <v>0.00011574074074074073</v>
          </cell>
          <cell r="J22">
            <v>0.0004884259259259259</v>
          </cell>
          <cell r="K22">
            <v>0.0006041666666666666</v>
          </cell>
          <cell r="L22">
            <v>52</v>
          </cell>
          <cell r="M22">
            <v>180.31088082901553</v>
          </cell>
        </row>
        <row r="23">
          <cell r="B23">
            <v>96</v>
          </cell>
          <cell r="C23" t="str">
            <v>Кушнір Ірина Віталіївна</v>
          </cell>
          <cell r="D23">
            <v>0</v>
          </cell>
          <cell r="E23" t="str">
            <v>Кельменецький район</v>
          </cell>
          <cell r="F23" t="str">
            <v>Кельменецький район</v>
          </cell>
          <cell r="G23">
            <v>0</v>
          </cell>
          <cell r="H23">
            <v>1</v>
          </cell>
          <cell r="I23">
            <v>5.7870370370370366E-05</v>
          </cell>
          <cell r="J23">
            <v>0.0005090277777777777</v>
          </cell>
          <cell r="K23">
            <v>0.0005668981481481481</v>
          </cell>
          <cell r="L23">
            <v>49</v>
          </cell>
          <cell r="M23">
            <v>169.18825561312607</v>
          </cell>
        </row>
        <row r="24">
          <cell r="B24">
            <v>122</v>
          </cell>
          <cell r="C24" t="str">
            <v>Маковійчук Оксана Миколаївна</v>
          </cell>
          <cell r="D24" t="str">
            <v>ІІІ</v>
          </cell>
          <cell r="E24" t="str">
            <v>Путильський район</v>
          </cell>
          <cell r="F24" t="str">
            <v>Путильський район</v>
          </cell>
          <cell r="G24">
            <v>0</v>
          </cell>
          <cell r="H24">
            <v>0</v>
          </cell>
          <cell r="I24">
            <v>0</v>
          </cell>
          <cell r="J24">
            <v>0.0005104166666666667</v>
          </cell>
          <cell r="K24">
            <v>0.0005104166666666667</v>
          </cell>
          <cell r="L24">
            <v>44</v>
          </cell>
          <cell r="M24">
            <v>152.3316062176166</v>
          </cell>
        </row>
        <row r="25">
          <cell r="B25">
            <v>64</v>
          </cell>
          <cell r="C25" t="str">
            <v>Дяченко Валерія Геннадіївна</v>
          </cell>
          <cell r="D25" t="str">
            <v>ІІІ</v>
          </cell>
          <cell r="E25" t="str">
            <v>м.Чернівці</v>
          </cell>
          <cell r="F25" t="str">
            <v>ОЦТКЕУМ</v>
          </cell>
          <cell r="H25">
            <v>2</v>
          </cell>
          <cell r="I25">
            <v>0.00011574074074074073</v>
          </cell>
          <cell r="J25">
            <v>0.0005119212962962962</v>
          </cell>
          <cell r="K25">
            <v>0.0006276620370370369</v>
          </cell>
          <cell r="L25">
            <v>54</v>
          </cell>
          <cell r="M25">
            <v>187.3229706390328</v>
          </cell>
        </row>
        <row r="26">
          <cell r="B26">
            <v>141</v>
          </cell>
          <cell r="C26" t="str">
            <v>Цибуляк Марія Сергіївна</v>
          </cell>
          <cell r="D26" t="str">
            <v>ІІІ</v>
          </cell>
          <cell r="E26" t="str">
            <v>Заставнівський район</v>
          </cell>
          <cell r="F26" t="str">
            <v>Заставнівський район</v>
          </cell>
          <cell r="G26">
            <v>0</v>
          </cell>
          <cell r="H26">
            <v>4</v>
          </cell>
          <cell r="I26">
            <v>0.00023148148148148146</v>
          </cell>
          <cell r="J26">
            <v>0.000512962962962963</v>
          </cell>
          <cell r="K26">
            <v>0.0007444444444444445</v>
          </cell>
          <cell r="L26">
            <v>64</v>
          </cell>
          <cell r="M26">
            <v>222.1761658031088</v>
          </cell>
        </row>
        <row r="27">
          <cell r="B27">
            <v>115</v>
          </cell>
          <cell r="C27" t="str">
            <v>Андрус Тетяна Георгіївна</v>
          </cell>
          <cell r="D27">
            <v>0</v>
          </cell>
          <cell r="E27" t="str">
            <v>Герцаївський район</v>
          </cell>
          <cell r="F27" t="str">
            <v>Герцаївський район</v>
          </cell>
          <cell r="G27">
            <v>0</v>
          </cell>
          <cell r="H27">
            <v>5</v>
          </cell>
          <cell r="I27">
            <v>0.00028935185185185184</v>
          </cell>
          <cell r="J27">
            <v>0.0006149305555555556</v>
          </cell>
          <cell r="K27">
            <v>0.0009042824074074075</v>
          </cell>
          <cell r="L27">
            <v>78</v>
          </cell>
          <cell r="M27">
            <v>269.87910189982733</v>
          </cell>
        </row>
        <row r="28">
          <cell r="B28">
            <v>56</v>
          </cell>
          <cell r="C28" t="str">
            <v>Ілюк Ірина Іллівна</v>
          </cell>
          <cell r="D28" t="str">
            <v>ІІІ</v>
          </cell>
          <cell r="E28" t="str">
            <v>Глибоцький район</v>
          </cell>
          <cell r="F28" t="str">
            <v>Глибоцький ЦТКСЕУМ</v>
          </cell>
          <cell r="G28">
            <v>0</v>
          </cell>
          <cell r="H28">
            <v>7</v>
          </cell>
          <cell r="I28">
            <v>0.0004050925925925926</v>
          </cell>
          <cell r="J28">
            <v>0.0006581018518518519</v>
          </cell>
          <cell r="K28">
            <v>0.0010631944444444445</v>
          </cell>
          <cell r="L28">
            <v>92</v>
          </cell>
          <cell r="M28">
            <v>317.3056994818653</v>
          </cell>
        </row>
        <row r="29">
          <cell r="B29">
            <v>116</v>
          </cell>
          <cell r="C29" t="str">
            <v>Морарь Ганна Костянтинів.</v>
          </cell>
          <cell r="D29">
            <v>0</v>
          </cell>
          <cell r="E29" t="str">
            <v>Герцаївський район</v>
          </cell>
          <cell r="F29" t="str">
            <v>Герцаївський район</v>
          </cell>
          <cell r="G29">
            <v>0</v>
          </cell>
          <cell r="H29">
            <v>7</v>
          </cell>
          <cell r="I29">
            <v>0.0004050925925925926</v>
          </cell>
          <cell r="J29">
            <v>0.0006873842592592592</v>
          </cell>
          <cell r="K29">
            <v>0.0010924768518518519</v>
          </cell>
          <cell r="L29">
            <v>94</v>
          </cell>
          <cell r="M29">
            <v>326.04490500863557</v>
          </cell>
        </row>
        <row r="30">
          <cell r="B30">
            <v>43</v>
          </cell>
          <cell r="C30" t="str">
            <v>Салюк Вікторія Миколаївна</v>
          </cell>
          <cell r="D30" t="str">
            <v>ІІІ</v>
          </cell>
          <cell r="E30" t="str">
            <v>Чернівці</v>
          </cell>
          <cell r="F30" t="str">
            <v>м.Чернівці</v>
          </cell>
          <cell r="G30">
            <v>0</v>
          </cell>
          <cell r="H30">
            <v>5</v>
          </cell>
          <cell r="I30">
            <v>0.00028935185185185184</v>
          </cell>
          <cell r="J30">
            <v>0.000720949074074074</v>
          </cell>
          <cell r="K30">
            <v>0.0010103009259259258</v>
          </cell>
          <cell r="L30">
            <v>87</v>
          </cell>
          <cell r="M30">
            <v>301.5198618307426</v>
          </cell>
        </row>
        <row r="31">
          <cell r="B31">
            <v>86</v>
          </cell>
          <cell r="C31" t="str">
            <v>Бучка Вікторія Олександрівна</v>
          </cell>
          <cell r="D31" t="str">
            <v>Ію.</v>
          </cell>
          <cell r="E31" t="str">
            <v>Сокирянський район</v>
          </cell>
          <cell r="F31" t="str">
            <v>Сокирянський район</v>
          </cell>
          <cell r="G31">
            <v>0</v>
          </cell>
          <cell r="H31">
            <v>12</v>
          </cell>
          <cell r="I31">
            <v>0.0006944444444444444</v>
          </cell>
          <cell r="J31">
            <v>0.0007228009259259259</v>
          </cell>
          <cell r="K31">
            <v>0.0014172453703703704</v>
          </cell>
          <cell r="L31">
            <v>122</v>
          </cell>
          <cell r="M31">
            <v>422.9706390328152</v>
          </cell>
        </row>
        <row r="32">
          <cell r="B32">
            <v>84</v>
          </cell>
          <cell r="C32" t="str">
            <v>Легкун Юлія Русланівна</v>
          </cell>
          <cell r="D32" t="str">
            <v>Ію.</v>
          </cell>
          <cell r="E32" t="str">
            <v>Сокирянський район</v>
          </cell>
          <cell r="F32" t="str">
            <v>Сокирянський район</v>
          </cell>
          <cell r="G32">
            <v>0</v>
          </cell>
          <cell r="H32">
            <v>13</v>
          </cell>
          <cell r="I32">
            <v>0.0007523148148148147</v>
          </cell>
          <cell r="J32">
            <v>0.0008128472222222223</v>
          </cell>
          <cell r="K32">
            <v>0.001565162037037037</v>
          </cell>
          <cell r="L32">
            <v>135</v>
          </cell>
          <cell r="M32">
            <v>467.1157167530224</v>
          </cell>
        </row>
        <row r="33">
          <cell r="B33">
            <v>34</v>
          </cell>
          <cell r="C33" t="str">
            <v>Губко Анастасія Миколаївна</v>
          </cell>
          <cell r="D33">
            <v>0</v>
          </cell>
          <cell r="E33" t="str">
            <v>Сторожинецький район</v>
          </cell>
          <cell r="F33" t="str">
            <v>Сторожинецький район</v>
          </cell>
          <cell r="G33">
            <v>0</v>
          </cell>
          <cell r="I33">
            <v>0</v>
          </cell>
          <cell r="J33" t="str">
            <v>DS</v>
          </cell>
          <cell r="K33" t="e">
            <v>#VALUE!</v>
          </cell>
          <cell r="L33" t="e">
            <v>#VALUE!</v>
          </cell>
        </row>
      </sheetData>
      <sheetData sheetId="7">
        <row r="9">
          <cell r="F9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Штраф</v>
          </cell>
          <cell r="H10" t="str">
            <v>Штрафний час</v>
          </cell>
          <cell r="I10" t="str">
            <v>Час на дистанції</v>
          </cell>
          <cell r="J10" t="str">
            <v>Результат</v>
          </cell>
          <cell r="K10" t="str">
            <v>Результат в сек.</v>
          </cell>
          <cell r="L10" t="str">
            <v>Відносний результат</v>
          </cell>
          <cell r="M10" t="str">
            <v>Місце</v>
          </cell>
        </row>
        <row r="11">
          <cell r="B11">
            <v>63</v>
          </cell>
          <cell r="C11" t="str">
            <v>Чекман Максим Олегович</v>
          </cell>
          <cell r="D11" t="str">
            <v>ІІІ</v>
          </cell>
          <cell r="E11" t="str">
            <v>м.Чернівці</v>
          </cell>
          <cell r="F11" t="str">
            <v>ОЦТКЕУМ</v>
          </cell>
          <cell r="G11">
            <v>0</v>
          </cell>
          <cell r="H11">
            <v>0</v>
          </cell>
          <cell r="I11">
            <v>0.00028877314814814814</v>
          </cell>
          <cell r="J11">
            <v>0.00028877314814814814</v>
          </cell>
          <cell r="K11">
            <v>25</v>
          </cell>
          <cell r="L11">
            <v>100</v>
          </cell>
          <cell r="M11">
            <v>1</v>
          </cell>
        </row>
        <row r="12">
          <cell r="B12">
            <v>73</v>
          </cell>
          <cell r="C12" t="str">
            <v>Захарчук Олександр Григорович</v>
          </cell>
          <cell r="D12" t="str">
            <v>ІІІ</v>
          </cell>
          <cell r="E12" t="str">
            <v>Новоселицький район</v>
          </cell>
          <cell r="F12" t="str">
            <v>Новоселицький район</v>
          </cell>
          <cell r="G12">
            <v>0</v>
          </cell>
          <cell r="H12">
            <v>0</v>
          </cell>
          <cell r="I12">
            <v>0.00028877314814814814</v>
          </cell>
          <cell r="J12">
            <v>0.00028877314814814814</v>
          </cell>
          <cell r="K12">
            <v>25</v>
          </cell>
          <cell r="L12">
            <v>100</v>
          </cell>
          <cell r="M12">
            <v>2</v>
          </cell>
        </row>
        <row r="13">
          <cell r="B13">
            <v>71</v>
          </cell>
          <cell r="C13" t="str">
            <v>Ністрян Олександр Віталійович</v>
          </cell>
          <cell r="D13" t="str">
            <v>І</v>
          </cell>
          <cell r="E13" t="str">
            <v>Новоселицький район</v>
          </cell>
          <cell r="F13" t="str">
            <v>Новоселицький район</v>
          </cell>
          <cell r="G13">
            <v>0</v>
          </cell>
          <cell r="H13">
            <v>0</v>
          </cell>
          <cell r="I13">
            <v>0.00029675925925925925</v>
          </cell>
          <cell r="J13">
            <v>0.00029675925925925925</v>
          </cell>
          <cell r="K13">
            <v>26</v>
          </cell>
          <cell r="L13">
            <v>102.76553106212425</v>
          </cell>
          <cell r="M13">
            <v>3</v>
          </cell>
        </row>
        <row r="14">
          <cell r="B14">
            <v>74</v>
          </cell>
          <cell r="C14" t="str">
            <v>Романел Данієл Русланович</v>
          </cell>
          <cell r="D14" t="str">
            <v>ІІІ</v>
          </cell>
          <cell r="E14" t="str">
            <v>Новоселицький район</v>
          </cell>
          <cell r="F14" t="str">
            <v>Новоселицький район</v>
          </cell>
          <cell r="G14">
            <v>0</v>
          </cell>
          <cell r="H14">
            <v>0</v>
          </cell>
          <cell r="I14">
            <v>0.00030000000000000003</v>
          </cell>
          <cell r="J14">
            <v>0.00030000000000000003</v>
          </cell>
          <cell r="K14">
            <v>26</v>
          </cell>
          <cell r="L14">
            <v>103.88777555110222</v>
          </cell>
          <cell r="M14">
            <v>4</v>
          </cell>
        </row>
        <row r="15">
          <cell r="B15">
            <v>125</v>
          </cell>
          <cell r="C15" t="str">
            <v>Торак Сергій Анатолійович</v>
          </cell>
          <cell r="D15" t="str">
            <v>ІІІ</v>
          </cell>
          <cell r="E15" t="str">
            <v>Путильський район</v>
          </cell>
          <cell r="F15" t="str">
            <v>Путильський район</v>
          </cell>
          <cell r="G15">
            <v>0</v>
          </cell>
          <cell r="H15">
            <v>0</v>
          </cell>
          <cell r="I15">
            <v>0.00030543981481481486</v>
          </cell>
          <cell r="J15">
            <v>0.00030543981481481486</v>
          </cell>
          <cell r="K15">
            <v>26</v>
          </cell>
          <cell r="L15">
            <v>105.77154308617236</v>
          </cell>
          <cell r="M15">
            <v>5</v>
          </cell>
        </row>
        <row r="16">
          <cell r="B16">
            <v>21</v>
          </cell>
          <cell r="C16" t="str">
            <v>Козачук Петро Георгійович</v>
          </cell>
          <cell r="D16" t="str">
            <v>ІІ</v>
          </cell>
          <cell r="E16" t="str">
            <v>Глибоцький район</v>
          </cell>
          <cell r="F16" t="str">
            <v>Глибоцький район</v>
          </cell>
          <cell r="G16">
            <v>0</v>
          </cell>
          <cell r="H16">
            <v>0</v>
          </cell>
          <cell r="I16">
            <v>0.00030682870370370374</v>
          </cell>
          <cell r="J16">
            <v>0.00030682870370370374</v>
          </cell>
          <cell r="K16">
            <v>27</v>
          </cell>
          <cell r="L16">
            <v>106.25250501002006</v>
          </cell>
          <cell r="M16">
            <v>6</v>
          </cell>
        </row>
        <row r="17">
          <cell r="B17">
            <v>33</v>
          </cell>
          <cell r="C17" t="str">
            <v>Ончуленко Микола Михайлович</v>
          </cell>
          <cell r="D17">
            <v>0</v>
          </cell>
          <cell r="E17" t="str">
            <v>Сторожинецький район</v>
          </cell>
          <cell r="F17" t="str">
            <v>Сторожинецький район</v>
          </cell>
          <cell r="G17">
            <v>0</v>
          </cell>
          <cell r="H17">
            <v>0</v>
          </cell>
          <cell r="I17">
            <v>0.0003075231481481482</v>
          </cell>
          <cell r="J17">
            <v>0.0003075231481481482</v>
          </cell>
          <cell r="K17">
            <v>27</v>
          </cell>
          <cell r="L17">
            <v>106.4929859719439</v>
          </cell>
          <cell r="M17">
            <v>7</v>
          </cell>
        </row>
        <row r="18">
          <cell r="B18">
            <v>126</v>
          </cell>
          <cell r="C18" t="str">
            <v>Довбуш Іван Іванович</v>
          </cell>
          <cell r="D18" t="str">
            <v>ІІІ</v>
          </cell>
          <cell r="E18" t="str">
            <v>Путильський район</v>
          </cell>
          <cell r="F18" t="str">
            <v>Путильський район</v>
          </cell>
          <cell r="G18">
            <v>0</v>
          </cell>
          <cell r="H18">
            <v>0</v>
          </cell>
          <cell r="I18">
            <v>0.0003122685185185185</v>
          </cell>
          <cell r="J18">
            <v>0.0003122685185185185</v>
          </cell>
          <cell r="K18">
            <v>27</v>
          </cell>
          <cell r="L18">
            <v>108.1362725450902</v>
          </cell>
          <cell r="M18">
            <v>8</v>
          </cell>
        </row>
        <row r="19">
          <cell r="B19">
            <v>22</v>
          </cell>
          <cell r="C19" t="str">
            <v>Банческу Іван Сергійович</v>
          </cell>
          <cell r="D19" t="str">
            <v>ІІ</v>
          </cell>
          <cell r="E19" t="str">
            <v>Глибоцький район</v>
          </cell>
          <cell r="F19" t="str">
            <v>Глибоцький район</v>
          </cell>
          <cell r="G19">
            <v>0</v>
          </cell>
          <cell r="H19">
            <v>0</v>
          </cell>
          <cell r="I19">
            <v>0.00031585648148148147</v>
          </cell>
          <cell r="J19">
            <v>0.00031585648148148147</v>
          </cell>
          <cell r="K19">
            <v>27</v>
          </cell>
          <cell r="L19">
            <v>109.37875751503006</v>
          </cell>
          <cell r="M19">
            <v>9</v>
          </cell>
        </row>
        <row r="20">
          <cell r="B20">
            <v>112</v>
          </cell>
          <cell r="C20" t="str">
            <v>Робу Дмитро Іванович</v>
          </cell>
          <cell r="D20">
            <v>0</v>
          </cell>
          <cell r="E20" t="str">
            <v>Герцаївський район</v>
          </cell>
          <cell r="F20" t="str">
            <v>Герцаївський район</v>
          </cell>
          <cell r="G20">
            <v>0</v>
          </cell>
          <cell r="H20">
            <v>0</v>
          </cell>
          <cell r="I20">
            <v>0.00031631944444444443</v>
          </cell>
          <cell r="J20">
            <v>0.00031631944444444443</v>
          </cell>
          <cell r="K20">
            <v>27</v>
          </cell>
          <cell r="L20">
            <v>109.53907815631263</v>
          </cell>
          <cell r="M20">
            <v>10</v>
          </cell>
        </row>
        <row r="21">
          <cell r="B21">
            <v>61</v>
          </cell>
          <cell r="C21" t="str">
            <v>Райлян Леонід Анатолійович</v>
          </cell>
          <cell r="D21" t="str">
            <v>ІІІ</v>
          </cell>
          <cell r="E21" t="str">
            <v>м.Чернівці</v>
          </cell>
          <cell r="F21" t="str">
            <v>ОЦТКЕУМ</v>
          </cell>
          <cell r="G21">
            <v>0</v>
          </cell>
          <cell r="H21">
            <v>0</v>
          </cell>
          <cell r="I21">
            <v>0.0003231481481481482</v>
          </cell>
          <cell r="J21">
            <v>0.0003231481481481482</v>
          </cell>
          <cell r="K21">
            <v>28</v>
          </cell>
          <cell r="L21">
            <v>111.90380761523049</v>
          </cell>
          <cell r="M21">
            <v>11</v>
          </cell>
        </row>
        <row r="22">
          <cell r="B22">
            <v>62</v>
          </cell>
          <cell r="C22" t="str">
            <v>Рух Роман Олександрович</v>
          </cell>
          <cell r="D22" t="str">
            <v>ІІІ</v>
          </cell>
          <cell r="E22" t="str">
            <v>м.Чернівці</v>
          </cell>
          <cell r="F22" t="str">
            <v>ОЦТКЕУМ</v>
          </cell>
          <cell r="G22">
            <v>0</v>
          </cell>
          <cell r="H22">
            <v>0</v>
          </cell>
          <cell r="I22">
            <v>0.00032673611111111114</v>
          </cell>
          <cell r="J22">
            <v>0.00032673611111111114</v>
          </cell>
          <cell r="K22">
            <v>28</v>
          </cell>
          <cell r="L22">
            <v>113.14629258517034</v>
          </cell>
          <cell r="M22">
            <v>12</v>
          </cell>
        </row>
        <row r="23">
          <cell r="B23">
            <v>23</v>
          </cell>
          <cell r="C23" t="str">
            <v>Оларь Іван Сергійович</v>
          </cell>
          <cell r="D23" t="str">
            <v>ІІ</v>
          </cell>
          <cell r="E23" t="str">
            <v>Глибоцький район</v>
          </cell>
          <cell r="F23" t="str">
            <v>Глибоцький район</v>
          </cell>
          <cell r="G23">
            <v>0</v>
          </cell>
          <cell r="H23">
            <v>0</v>
          </cell>
          <cell r="I23">
            <v>0.0003306712962962963</v>
          </cell>
          <cell r="J23">
            <v>0.0003306712962962963</v>
          </cell>
          <cell r="K23">
            <v>29</v>
          </cell>
          <cell r="L23">
            <v>114.50901803607213</v>
          </cell>
          <cell r="M23">
            <v>13</v>
          </cell>
        </row>
        <row r="24">
          <cell r="B24">
            <v>35</v>
          </cell>
          <cell r="C24" t="str">
            <v>Баран Юрій Петрович</v>
          </cell>
          <cell r="D24">
            <v>0</v>
          </cell>
          <cell r="E24" t="str">
            <v>Сторожинецький район</v>
          </cell>
          <cell r="F24" t="str">
            <v>Сторожинецький район</v>
          </cell>
          <cell r="G24">
            <v>0</v>
          </cell>
          <cell r="H24">
            <v>0</v>
          </cell>
          <cell r="I24">
            <v>0.000334375</v>
          </cell>
          <cell r="J24">
            <v>0.000334375</v>
          </cell>
          <cell r="K24">
            <v>29</v>
          </cell>
          <cell r="L24">
            <v>115.79158316633267</v>
          </cell>
          <cell r="M24">
            <v>14</v>
          </cell>
        </row>
        <row r="25">
          <cell r="B25">
            <v>41</v>
          </cell>
          <cell r="C25" t="str">
            <v>Паламарюк Богдан Васильович</v>
          </cell>
          <cell r="D25" t="str">
            <v>ІІІ</v>
          </cell>
          <cell r="E25" t="str">
            <v>Чернівці</v>
          </cell>
          <cell r="F25" t="str">
            <v>м.Чернівці</v>
          </cell>
          <cell r="G25">
            <v>0</v>
          </cell>
          <cell r="H25">
            <v>0</v>
          </cell>
          <cell r="I25">
            <v>0.00033749999999999996</v>
          </cell>
          <cell r="J25">
            <v>0.00033749999999999996</v>
          </cell>
          <cell r="K25">
            <v>29</v>
          </cell>
          <cell r="L25">
            <v>116.87374749498997</v>
          </cell>
          <cell r="M25">
            <v>15</v>
          </cell>
        </row>
        <row r="26">
          <cell r="B26">
            <v>24</v>
          </cell>
          <cell r="C26" t="str">
            <v>Дулгер Маріан Валерійович</v>
          </cell>
          <cell r="D26" t="str">
            <v>ІІІ</v>
          </cell>
          <cell r="E26" t="str">
            <v>Глибоцький район</v>
          </cell>
          <cell r="F26" t="str">
            <v>Глибоцький район</v>
          </cell>
          <cell r="G26">
            <v>0</v>
          </cell>
          <cell r="H26">
            <v>0</v>
          </cell>
          <cell r="I26">
            <v>0.00033900462962962964</v>
          </cell>
          <cell r="J26">
            <v>0.00033900462962962964</v>
          </cell>
          <cell r="K26">
            <v>29</v>
          </cell>
          <cell r="L26">
            <v>117.39478957915833</v>
          </cell>
          <cell r="M26">
            <v>16</v>
          </cell>
        </row>
        <row r="27">
          <cell r="B27">
            <v>31</v>
          </cell>
          <cell r="C27" t="str">
            <v>Погосян Вілен Григорович</v>
          </cell>
          <cell r="D27">
            <v>0</v>
          </cell>
          <cell r="E27" t="str">
            <v>Сторожинецький район</v>
          </cell>
          <cell r="F27" t="str">
            <v>Сторожинецький район</v>
          </cell>
          <cell r="G27">
            <v>0</v>
          </cell>
          <cell r="H27">
            <v>0</v>
          </cell>
          <cell r="I27">
            <v>0.0003444444444444445</v>
          </cell>
          <cell r="J27">
            <v>0.0003444444444444445</v>
          </cell>
          <cell r="K27">
            <v>30</v>
          </cell>
          <cell r="L27">
            <v>119.27855711422848</v>
          </cell>
          <cell r="M27">
            <v>17</v>
          </cell>
        </row>
        <row r="28">
          <cell r="B28">
            <v>92</v>
          </cell>
          <cell r="C28" t="str">
            <v>Кирилюк Олександр Анатолійович</v>
          </cell>
          <cell r="D28">
            <v>0</v>
          </cell>
          <cell r="E28" t="str">
            <v>Кельменецький район</v>
          </cell>
          <cell r="F28" t="str">
            <v>Кельменецький район</v>
          </cell>
          <cell r="G28">
            <v>0</v>
          </cell>
          <cell r="H28">
            <v>0</v>
          </cell>
          <cell r="I28">
            <v>0.0003444444444444445</v>
          </cell>
          <cell r="J28">
            <v>0.0003444444444444445</v>
          </cell>
          <cell r="K28">
            <v>30</v>
          </cell>
          <cell r="L28">
            <v>119.27855711422848</v>
          </cell>
          <cell r="M28">
            <v>18</v>
          </cell>
        </row>
        <row r="29">
          <cell r="B29">
            <v>51</v>
          </cell>
          <cell r="C29" t="str">
            <v>Фротовчан Денис Васильович</v>
          </cell>
          <cell r="D29" t="str">
            <v>ІІІ</v>
          </cell>
          <cell r="E29" t="str">
            <v>Глибоцький район</v>
          </cell>
          <cell r="F29" t="str">
            <v>Глибоцький ЦТКСЕУМ</v>
          </cell>
          <cell r="G29">
            <v>0</v>
          </cell>
          <cell r="H29">
            <v>0</v>
          </cell>
          <cell r="I29">
            <v>0.00034490740740740743</v>
          </cell>
          <cell r="J29">
            <v>0.00034490740740740743</v>
          </cell>
          <cell r="K29">
            <v>30</v>
          </cell>
          <cell r="L29">
            <v>119.43887775551103</v>
          </cell>
          <cell r="M29">
            <v>19</v>
          </cell>
        </row>
        <row r="30">
          <cell r="B30">
            <v>52</v>
          </cell>
          <cell r="C30" t="str">
            <v>Букачук Георгій Костянтинович</v>
          </cell>
          <cell r="D30" t="str">
            <v>ІІІ</v>
          </cell>
          <cell r="E30" t="str">
            <v>Глибоцький район</v>
          </cell>
          <cell r="F30" t="str">
            <v>Глибоцький ЦТКСЕУМ</v>
          </cell>
          <cell r="G30">
            <v>0</v>
          </cell>
          <cell r="H30">
            <v>0</v>
          </cell>
          <cell r="I30">
            <v>0.0003451388888888889</v>
          </cell>
          <cell r="J30">
            <v>0.0003451388888888889</v>
          </cell>
          <cell r="K30">
            <v>30</v>
          </cell>
          <cell r="L30">
            <v>119.51903807615231</v>
          </cell>
          <cell r="M30">
            <v>20</v>
          </cell>
        </row>
        <row r="31">
          <cell r="B31">
            <v>45</v>
          </cell>
          <cell r="C31" t="str">
            <v>Ільчук Максим Георгійович</v>
          </cell>
          <cell r="D31" t="str">
            <v>ІІІ</v>
          </cell>
          <cell r="E31" t="str">
            <v>Чернівці</v>
          </cell>
          <cell r="F31" t="str">
            <v>м.Чернівці</v>
          </cell>
          <cell r="G31">
            <v>0</v>
          </cell>
          <cell r="H31">
            <v>0</v>
          </cell>
          <cell r="I31">
            <v>0.0003513888888888889</v>
          </cell>
          <cell r="J31">
            <v>0.0003513888888888889</v>
          </cell>
          <cell r="K31">
            <v>30</v>
          </cell>
          <cell r="L31">
            <v>121.68336673346694</v>
          </cell>
          <cell r="M31">
            <v>21</v>
          </cell>
        </row>
        <row r="32">
          <cell r="B32">
            <v>93</v>
          </cell>
          <cell r="C32" t="str">
            <v>Бамбуляк Владислав Володимирович</v>
          </cell>
          <cell r="D32">
            <v>0</v>
          </cell>
          <cell r="E32" t="str">
            <v>Кельменецький район</v>
          </cell>
          <cell r="F32" t="str">
            <v>Кельменецький район</v>
          </cell>
          <cell r="G32">
            <v>0</v>
          </cell>
          <cell r="H32">
            <v>0</v>
          </cell>
          <cell r="I32">
            <v>0.0003531250000000001</v>
          </cell>
          <cell r="J32">
            <v>0.0003531250000000001</v>
          </cell>
          <cell r="K32">
            <v>31</v>
          </cell>
          <cell r="L32">
            <v>122.2845691382766</v>
          </cell>
          <cell r="M32">
            <v>22</v>
          </cell>
        </row>
        <row r="33">
          <cell r="B33">
            <v>124</v>
          </cell>
          <cell r="C33" t="str">
            <v>Поляк Євген Васильович</v>
          </cell>
          <cell r="D33" t="str">
            <v>ІІІ</v>
          </cell>
          <cell r="E33" t="str">
            <v>Путильський район</v>
          </cell>
          <cell r="F33" t="str">
            <v>Путильський район</v>
          </cell>
          <cell r="G33">
            <v>0</v>
          </cell>
          <cell r="H33">
            <v>0</v>
          </cell>
          <cell r="I33">
            <v>0.0003541666666666667</v>
          </cell>
          <cell r="J33">
            <v>0.0003541666666666667</v>
          </cell>
          <cell r="K33">
            <v>31</v>
          </cell>
          <cell r="L33">
            <v>122.64529058116234</v>
          </cell>
          <cell r="M33">
            <v>23</v>
          </cell>
        </row>
        <row r="34">
          <cell r="B34">
            <v>14</v>
          </cell>
          <cell r="C34" t="str">
            <v>Бордіан Олександр Миколайович</v>
          </cell>
          <cell r="D34" t="str">
            <v>ІІІ</v>
          </cell>
          <cell r="E34" t="str">
            <v>Новоселицький район</v>
          </cell>
          <cell r="F34" t="str">
            <v>Новоселицький ЦТКСЕУМ</v>
          </cell>
          <cell r="G34">
            <v>0</v>
          </cell>
          <cell r="H34">
            <v>0</v>
          </cell>
          <cell r="I34">
            <v>0.00035567129629629626</v>
          </cell>
          <cell r="J34">
            <v>0.00035567129629629626</v>
          </cell>
          <cell r="K34">
            <v>31</v>
          </cell>
          <cell r="L34">
            <v>123.16633266533066</v>
          </cell>
          <cell r="M34">
            <v>24</v>
          </cell>
        </row>
        <row r="35">
          <cell r="B35">
            <v>114</v>
          </cell>
          <cell r="C35" t="str">
            <v>Губан Михайло Михайлов.</v>
          </cell>
          <cell r="D35">
            <v>0</v>
          </cell>
          <cell r="E35" t="str">
            <v>Герцаївський район</v>
          </cell>
          <cell r="F35" t="str">
            <v>Герцаївський район</v>
          </cell>
          <cell r="G35">
            <v>0</v>
          </cell>
          <cell r="H35">
            <v>0</v>
          </cell>
          <cell r="I35">
            <v>0.00036296296296296294</v>
          </cell>
          <cell r="J35">
            <v>0.00036296296296296294</v>
          </cell>
          <cell r="K35">
            <v>31</v>
          </cell>
          <cell r="L35">
            <v>125.69138276553107</v>
          </cell>
          <cell r="M35">
            <v>25</v>
          </cell>
        </row>
        <row r="36">
          <cell r="B36">
            <v>46</v>
          </cell>
          <cell r="C36" t="str">
            <v>Король Максим Анатолійович</v>
          </cell>
          <cell r="D36" t="str">
            <v>ІІІ</v>
          </cell>
          <cell r="E36" t="str">
            <v>Чернівці</v>
          </cell>
          <cell r="F36" t="str">
            <v>м.Чернівці</v>
          </cell>
          <cell r="G36">
            <v>0</v>
          </cell>
          <cell r="H36">
            <v>0</v>
          </cell>
          <cell r="I36">
            <v>0.0003675925925925926</v>
          </cell>
          <cell r="J36">
            <v>0.0003675925925925926</v>
          </cell>
          <cell r="K36">
            <v>32</v>
          </cell>
          <cell r="L36">
            <v>127.29458917835672</v>
          </cell>
          <cell r="M36">
            <v>26</v>
          </cell>
        </row>
        <row r="37">
          <cell r="B37">
            <v>145</v>
          </cell>
          <cell r="C37" t="str">
            <v>Костинюк Роман Романович</v>
          </cell>
          <cell r="D37" t="str">
            <v>ІІІ</v>
          </cell>
          <cell r="E37" t="str">
            <v>Заставнівський район</v>
          </cell>
          <cell r="F37" t="str">
            <v>Заставнівський район</v>
          </cell>
          <cell r="G37">
            <v>0</v>
          </cell>
          <cell r="H37">
            <v>0</v>
          </cell>
          <cell r="I37">
            <v>0.0003690972222222222</v>
          </cell>
          <cell r="J37">
            <v>0.0003690972222222222</v>
          </cell>
          <cell r="K37">
            <v>32</v>
          </cell>
          <cell r="L37">
            <v>127.81563126252505</v>
          </cell>
          <cell r="M37">
            <v>27</v>
          </cell>
        </row>
        <row r="38">
          <cell r="B38">
            <v>54</v>
          </cell>
          <cell r="C38" t="str">
            <v>Кирчу Флорін Іванович</v>
          </cell>
          <cell r="D38" t="str">
            <v>ІІІ</v>
          </cell>
          <cell r="E38" t="str">
            <v>Глибоцький район</v>
          </cell>
          <cell r="F38" t="str">
            <v>Глибоцький ЦТКСЕУМ</v>
          </cell>
          <cell r="G38">
            <v>0</v>
          </cell>
          <cell r="H38">
            <v>0</v>
          </cell>
          <cell r="I38">
            <v>0.00036979166666666665</v>
          </cell>
          <cell r="J38">
            <v>0.00036979166666666665</v>
          </cell>
          <cell r="K38">
            <v>32</v>
          </cell>
          <cell r="L38">
            <v>128.0561122244489</v>
          </cell>
          <cell r="M38">
            <v>28</v>
          </cell>
        </row>
        <row r="39">
          <cell r="B39">
            <v>32</v>
          </cell>
          <cell r="C39" t="str">
            <v>Павловський Олександр Іванович</v>
          </cell>
          <cell r="D39">
            <v>0</v>
          </cell>
          <cell r="E39" t="str">
            <v>Сторожинецький район</v>
          </cell>
          <cell r="F39" t="str">
            <v>Сторожинецький район</v>
          </cell>
          <cell r="G39">
            <v>1</v>
          </cell>
          <cell r="H39">
            <v>5.7870370370370366E-05</v>
          </cell>
          <cell r="I39">
            <v>0.0003140046296296296</v>
          </cell>
          <cell r="J39">
            <v>0.00037187499999999997</v>
          </cell>
          <cell r="K39">
            <v>32</v>
          </cell>
          <cell r="L39">
            <v>128.77755511022045</v>
          </cell>
          <cell r="M39">
            <v>29</v>
          </cell>
        </row>
        <row r="40">
          <cell r="B40">
            <v>11</v>
          </cell>
          <cell r="C40" t="str">
            <v>Гріцунік Іван Олексійович</v>
          </cell>
          <cell r="D40" t="str">
            <v>ІІ</v>
          </cell>
          <cell r="E40" t="str">
            <v>Новоселицький район</v>
          </cell>
          <cell r="F40" t="str">
            <v>Новоселицький ЦТКСЕУМ</v>
          </cell>
          <cell r="G40">
            <v>1</v>
          </cell>
          <cell r="H40">
            <v>5.7870370370370366E-05</v>
          </cell>
          <cell r="I40">
            <v>0.0003231481481481482</v>
          </cell>
          <cell r="J40">
            <v>0.00038101851851851854</v>
          </cell>
          <cell r="K40">
            <v>33</v>
          </cell>
          <cell r="L40">
            <v>131.94388777555113</v>
          </cell>
          <cell r="M40">
            <v>30</v>
          </cell>
        </row>
        <row r="41">
          <cell r="B41">
            <v>83</v>
          </cell>
          <cell r="C41" t="str">
            <v>Чорний Олександр Анатолійович</v>
          </cell>
          <cell r="D41" t="str">
            <v>Ію.</v>
          </cell>
          <cell r="E41" t="str">
            <v>Сокирянський район</v>
          </cell>
          <cell r="F41" t="str">
            <v>Сокирянський район</v>
          </cell>
          <cell r="G41">
            <v>1</v>
          </cell>
          <cell r="H41">
            <v>5.7870370370370366E-05</v>
          </cell>
          <cell r="I41">
            <v>0.0003350694444444444</v>
          </cell>
          <cell r="J41">
            <v>0.00039293981481481477</v>
          </cell>
          <cell r="K41">
            <v>34</v>
          </cell>
          <cell r="L41">
            <v>136.07214428857714</v>
          </cell>
          <cell r="M41">
            <v>31</v>
          </cell>
        </row>
        <row r="42">
          <cell r="B42">
            <v>144</v>
          </cell>
          <cell r="C42" t="str">
            <v>Мойсюк Максим Васильович</v>
          </cell>
          <cell r="D42" t="str">
            <v>ІІІ</v>
          </cell>
          <cell r="E42" t="str">
            <v>Заставнівський район</v>
          </cell>
          <cell r="F42" t="str">
            <v>Заставнівський район</v>
          </cell>
          <cell r="G42">
            <v>0</v>
          </cell>
          <cell r="H42">
            <v>0</v>
          </cell>
          <cell r="I42">
            <v>0.0003929398148148149</v>
          </cell>
          <cell r="J42">
            <v>0.0003929398148148149</v>
          </cell>
          <cell r="K42">
            <v>34</v>
          </cell>
          <cell r="L42">
            <v>136.0721442885772</v>
          </cell>
          <cell r="M42">
            <v>32</v>
          </cell>
        </row>
        <row r="43">
          <cell r="B43">
            <v>91</v>
          </cell>
          <cell r="C43" t="str">
            <v>Геленюк Василь Васильович</v>
          </cell>
          <cell r="D43">
            <v>0</v>
          </cell>
          <cell r="E43" t="str">
            <v>Кельменецький район</v>
          </cell>
          <cell r="F43" t="str">
            <v>Кельменецький район</v>
          </cell>
          <cell r="G43">
            <v>1</v>
          </cell>
          <cell r="H43">
            <v>5.7870370370370366E-05</v>
          </cell>
          <cell r="I43">
            <v>0.00034016203703703704</v>
          </cell>
          <cell r="J43">
            <v>0.0003980324074074074</v>
          </cell>
          <cell r="K43">
            <v>34</v>
          </cell>
          <cell r="L43">
            <v>137.83567134268537</v>
          </cell>
          <cell r="M43">
            <v>33</v>
          </cell>
        </row>
        <row r="44">
          <cell r="B44">
            <v>113</v>
          </cell>
          <cell r="C44" t="str">
            <v>Андрій Кетелін Валерійов.</v>
          </cell>
          <cell r="D44">
            <v>0</v>
          </cell>
          <cell r="E44" t="str">
            <v>Герцаївський район</v>
          </cell>
          <cell r="F44" t="str">
            <v>Герцаївський район</v>
          </cell>
          <cell r="G44">
            <v>1</v>
          </cell>
          <cell r="H44">
            <v>5.7870370370370366E-05</v>
          </cell>
          <cell r="I44">
            <v>0.0003777777777777778</v>
          </cell>
          <cell r="J44">
            <v>0.00043564814814814817</v>
          </cell>
          <cell r="K44">
            <v>38</v>
          </cell>
          <cell r="L44">
            <v>150.8617234468938</v>
          </cell>
          <cell r="M44">
            <v>34</v>
          </cell>
        </row>
        <row r="45">
          <cell r="B45">
            <v>13</v>
          </cell>
          <cell r="C45" t="str">
            <v>Терсина Степан Миколайович</v>
          </cell>
          <cell r="D45" t="str">
            <v>ІІ</v>
          </cell>
          <cell r="E45" t="str">
            <v>Новоселицький район</v>
          </cell>
          <cell r="F45" t="str">
            <v>Новоселицький ЦТКСЕУМ</v>
          </cell>
          <cell r="G45">
            <v>2</v>
          </cell>
          <cell r="H45">
            <v>0.00011574074074074073</v>
          </cell>
          <cell r="I45">
            <v>0.0003372685185185185</v>
          </cell>
          <cell r="J45">
            <v>0.00045300925925925923</v>
          </cell>
          <cell r="K45">
            <v>39</v>
          </cell>
          <cell r="L45">
            <v>156.87374749498997</v>
          </cell>
          <cell r="M45">
            <v>35</v>
          </cell>
        </row>
        <row r="46">
          <cell r="B46">
            <v>72</v>
          </cell>
          <cell r="C46" t="str">
            <v>Савкв Андрій Едуардович</v>
          </cell>
          <cell r="D46" t="str">
            <v>ІІ</v>
          </cell>
          <cell r="E46" t="str">
            <v>Новоселицький район</v>
          </cell>
          <cell r="F46" t="str">
            <v>Новоселицький район</v>
          </cell>
          <cell r="G46">
            <v>3</v>
          </cell>
          <cell r="H46">
            <v>0.0001736111111111111</v>
          </cell>
          <cell r="I46">
            <v>0.00028877314814814814</v>
          </cell>
          <cell r="J46">
            <v>0.0004623842592592592</v>
          </cell>
          <cell r="K46">
            <v>40</v>
          </cell>
          <cell r="L46">
            <v>160.1202404809619</v>
          </cell>
          <cell r="M46">
            <v>36</v>
          </cell>
        </row>
        <row r="47">
          <cell r="B47">
            <v>111</v>
          </cell>
          <cell r="C47" t="str">
            <v>Пінтілей Костян. Костянтин.</v>
          </cell>
          <cell r="D47">
            <v>0</v>
          </cell>
          <cell r="E47" t="str">
            <v>Герцаївський район</v>
          </cell>
          <cell r="F47" t="str">
            <v>Герцаївський район</v>
          </cell>
          <cell r="G47">
            <v>2</v>
          </cell>
          <cell r="H47">
            <v>0.00011574074074074073</v>
          </cell>
          <cell r="I47">
            <v>0.00034814814814814816</v>
          </cell>
          <cell r="J47">
            <v>0.0004638888888888889</v>
          </cell>
          <cell r="K47">
            <v>40</v>
          </cell>
          <cell r="L47">
            <v>160.64128256513027</v>
          </cell>
          <cell r="M47">
            <v>37</v>
          </cell>
        </row>
        <row r="48">
          <cell r="B48">
            <v>53</v>
          </cell>
          <cell r="C48" t="str">
            <v>Ілюк Іонуц-Дануц Георгійович</v>
          </cell>
          <cell r="D48" t="str">
            <v>ІІІ</v>
          </cell>
          <cell r="E48" t="str">
            <v>Глибоцький район</v>
          </cell>
          <cell r="F48" t="str">
            <v>Глибоцький ЦТКСЕУМ</v>
          </cell>
          <cell r="G48">
            <v>2</v>
          </cell>
          <cell r="H48">
            <v>0.00011574074074074073</v>
          </cell>
          <cell r="I48">
            <v>0.00034907407407407413</v>
          </cell>
          <cell r="J48">
            <v>0.0004648148148148149</v>
          </cell>
          <cell r="K48">
            <v>40</v>
          </cell>
          <cell r="L48">
            <v>160.9619238476954</v>
          </cell>
          <cell r="M48">
            <v>38</v>
          </cell>
        </row>
        <row r="49">
          <cell r="B49">
            <v>143</v>
          </cell>
          <cell r="C49" t="str">
            <v>Величко Микола Миколайович</v>
          </cell>
          <cell r="D49" t="str">
            <v>ІІІ</v>
          </cell>
          <cell r="E49" t="str">
            <v>Заставнівський район</v>
          </cell>
          <cell r="F49" t="str">
            <v>Заставнівський район</v>
          </cell>
          <cell r="G49">
            <v>2</v>
          </cell>
          <cell r="H49">
            <v>0.00011574074074074073</v>
          </cell>
          <cell r="I49">
            <v>0.00039652777777777776</v>
          </cell>
          <cell r="J49">
            <v>0.0005122685185185185</v>
          </cell>
          <cell r="K49">
            <v>44</v>
          </cell>
          <cell r="L49">
            <v>177.3947895791583</v>
          </cell>
          <cell r="M49">
            <v>39</v>
          </cell>
        </row>
        <row r="50">
          <cell r="B50">
            <v>94</v>
          </cell>
          <cell r="C50" t="str">
            <v>Гречанюк Даніель Володимирович</v>
          </cell>
          <cell r="D50">
            <v>0</v>
          </cell>
          <cell r="E50" t="str">
            <v>Кельменецький район</v>
          </cell>
          <cell r="F50" t="str">
            <v>Кельменецький район</v>
          </cell>
          <cell r="G50">
            <v>2</v>
          </cell>
          <cell r="H50">
            <v>0.00011574074074074073</v>
          </cell>
          <cell r="I50">
            <v>0.0004016203703703704</v>
          </cell>
          <cell r="J50">
            <v>0.0005173611111111111</v>
          </cell>
          <cell r="K50">
            <v>45</v>
          </cell>
          <cell r="L50">
            <v>179.15831663326657</v>
          </cell>
          <cell r="M50">
            <v>40</v>
          </cell>
        </row>
        <row r="51">
          <cell r="B51">
            <v>82</v>
          </cell>
          <cell r="C51" t="str">
            <v>Сливка олег Вікторович</v>
          </cell>
          <cell r="D51" t="str">
            <v>Ію.</v>
          </cell>
          <cell r="E51" t="str">
            <v>Сокирянський район</v>
          </cell>
          <cell r="F51" t="str">
            <v>Сокирянський район</v>
          </cell>
          <cell r="G51">
            <v>2</v>
          </cell>
          <cell r="H51">
            <v>0.00011574074074074073</v>
          </cell>
          <cell r="I51">
            <v>0.0004325231481481481</v>
          </cell>
          <cell r="J51">
            <v>0.0005482638888888888</v>
          </cell>
          <cell r="K51">
            <v>47</v>
          </cell>
          <cell r="L51">
            <v>189.85971943887773</v>
          </cell>
          <cell r="M51">
            <v>41</v>
          </cell>
        </row>
        <row r="52">
          <cell r="B52">
            <v>123</v>
          </cell>
          <cell r="C52" t="str">
            <v>Євдощак Дмитро Дмитрович</v>
          </cell>
          <cell r="D52" t="str">
            <v>ІІІ</v>
          </cell>
          <cell r="E52" t="str">
            <v>Путильський район</v>
          </cell>
          <cell r="F52" t="str">
            <v>Путильський район</v>
          </cell>
          <cell r="G52">
            <v>3</v>
          </cell>
          <cell r="H52">
            <v>0.0001736111111111111</v>
          </cell>
          <cell r="I52">
            <v>0.000393287037037037</v>
          </cell>
          <cell r="J52">
            <v>0.0005668981481481481</v>
          </cell>
          <cell r="K52">
            <v>49</v>
          </cell>
          <cell r="L52">
            <v>196.312625250501</v>
          </cell>
          <cell r="M52">
            <v>42</v>
          </cell>
        </row>
        <row r="53">
          <cell r="B53">
            <v>146</v>
          </cell>
          <cell r="C53" t="str">
            <v>Городенський Микола Тарасович</v>
          </cell>
          <cell r="D53" t="str">
            <v>ІІІ</v>
          </cell>
          <cell r="E53" t="str">
            <v>Заставнівський район</v>
          </cell>
          <cell r="F53" t="str">
            <v>Заставнівський район</v>
          </cell>
          <cell r="G53">
            <v>4</v>
          </cell>
          <cell r="H53">
            <v>0.00023148148148148146</v>
          </cell>
          <cell r="I53">
            <v>0.000381712962962963</v>
          </cell>
          <cell r="J53">
            <v>0.0006131944444444444</v>
          </cell>
          <cell r="K53">
            <v>53</v>
          </cell>
          <cell r="L53">
            <v>212.3446893787575</v>
          </cell>
          <cell r="M53">
            <v>43</v>
          </cell>
        </row>
        <row r="54">
          <cell r="B54">
            <v>85</v>
          </cell>
          <cell r="C54" t="str">
            <v>Кульбаба Владісдав Юрійович</v>
          </cell>
          <cell r="D54" t="str">
            <v>Ію.</v>
          </cell>
          <cell r="E54" t="str">
            <v>Сокирянський район</v>
          </cell>
          <cell r="F54" t="str">
            <v>Сокирянський район</v>
          </cell>
          <cell r="G54">
            <v>2</v>
          </cell>
          <cell r="H54">
            <v>0.00011574074074074073</v>
          </cell>
          <cell r="I54">
            <v>0.000503587962962963</v>
          </cell>
          <cell r="J54">
            <v>0.0006193287037037036</v>
          </cell>
          <cell r="K54">
            <v>54</v>
          </cell>
          <cell r="L54">
            <v>214.46893787575146</v>
          </cell>
          <cell r="M54">
            <v>44</v>
          </cell>
        </row>
        <row r="55">
          <cell r="B55">
            <v>12</v>
          </cell>
          <cell r="C55" t="str">
            <v>Руссу Максим Валерійович</v>
          </cell>
          <cell r="D55" t="str">
            <v>ІІІ</v>
          </cell>
          <cell r="E55" t="str">
            <v>Новоселицький район</v>
          </cell>
          <cell r="F55" t="str">
            <v>Новоселицький ЦТКСЕУМ</v>
          </cell>
          <cell r="G55">
            <v>5</v>
          </cell>
          <cell r="H55">
            <v>0.00028935185185185184</v>
          </cell>
          <cell r="I55">
            <v>0.0003939814814814815</v>
          </cell>
          <cell r="J55">
            <v>0.0006833333333333333</v>
          </cell>
          <cell r="K55">
            <v>59</v>
          </cell>
          <cell r="L55">
            <v>236.63326653306615</v>
          </cell>
          <cell r="M55">
            <v>45</v>
          </cell>
        </row>
        <row r="56">
          <cell r="B56">
            <v>81</v>
          </cell>
          <cell r="C56" t="str">
            <v>Брайловський Михайло Іванович</v>
          </cell>
          <cell r="D56" t="str">
            <v>Ію.</v>
          </cell>
          <cell r="E56" t="str">
            <v>Сокирянський район</v>
          </cell>
          <cell r="F56" t="str">
            <v>Сокирянський район</v>
          </cell>
          <cell r="G56">
            <v>4</v>
          </cell>
          <cell r="H56">
            <v>0.00023148148148148146</v>
          </cell>
          <cell r="I56">
            <v>0.0005126157407407407</v>
          </cell>
          <cell r="J56">
            <v>0.0007440972222222222</v>
          </cell>
          <cell r="K56">
            <v>64</v>
          </cell>
          <cell r="L56">
            <v>257.6753507014028</v>
          </cell>
          <cell r="M56">
            <v>46</v>
          </cell>
        </row>
        <row r="57">
          <cell r="B57">
            <v>44</v>
          </cell>
          <cell r="C57" t="str">
            <v>Червенюк Іван Іванович</v>
          </cell>
          <cell r="D57" t="str">
            <v>І</v>
          </cell>
          <cell r="E57" t="str">
            <v>Чернівці</v>
          </cell>
          <cell r="F57" t="str">
            <v>м.Чернівці</v>
          </cell>
          <cell r="G57">
            <v>6</v>
          </cell>
          <cell r="H57">
            <v>0.0003472222222222222</v>
          </cell>
          <cell r="I57">
            <v>0.00046458333333333334</v>
          </cell>
          <cell r="J57">
            <v>0.0008118055555555555</v>
          </cell>
          <cell r="K57">
            <v>70</v>
          </cell>
          <cell r="L57">
            <v>281.12224448897797</v>
          </cell>
          <cell r="M57">
            <v>47</v>
          </cell>
        </row>
      </sheetData>
      <sheetData sheetId="8">
        <row r="8">
          <cell r="U8" t="str">
            <v>Ранг дистанції</v>
          </cell>
        </row>
        <row r="9">
          <cell r="C9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</v>
          </cell>
          <cell r="J10" t="str">
            <v>Колія</v>
          </cell>
          <cell r="K10" t="str">
            <v>Змейка</v>
          </cell>
          <cell r="L10" t="str">
            <v>Кільце</v>
          </cell>
          <cell r="M10" t="str">
            <v>Гойдалка</v>
          </cell>
          <cell r="N10" t="str">
            <v>Вісімка</v>
          </cell>
          <cell r="O10" t="str">
            <v>СТОП</v>
          </cell>
          <cell r="Q10" t="str">
            <v>Сума штрафу</v>
          </cell>
          <cell r="R10" t="str">
            <v>Штрафний час</v>
          </cell>
          <cell r="S10" t="str">
            <v>Результат</v>
          </cell>
          <cell r="T10" t="str">
            <v>Результат в сек.</v>
          </cell>
          <cell r="U10" t="str">
            <v>Відносний результат</v>
          </cell>
          <cell r="V10" t="str">
            <v>Місце</v>
          </cell>
        </row>
        <row r="11">
          <cell r="B11">
            <v>32</v>
          </cell>
          <cell r="C11" t="str">
            <v>Павловський Олександр Іванович</v>
          </cell>
          <cell r="D11">
            <v>0</v>
          </cell>
          <cell r="E11" t="str">
            <v>Сторожинецький район</v>
          </cell>
          <cell r="F11" t="str">
            <v>Сторожинецький район</v>
          </cell>
          <cell r="G11">
            <v>0</v>
          </cell>
          <cell r="H11">
            <v>0.000519212962962963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  <cell r="Q11">
            <v>1</v>
          </cell>
          <cell r="R11">
            <v>5.7870370370370366E-05</v>
          </cell>
          <cell r="S11">
            <v>0.0005770833333333333</v>
          </cell>
          <cell r="T11">
            <v>50</v>
          </cell>
          <cell r="U11">
            <v>100</v>
          </cell>
          <cell r="V11">
            <v>1</v>
          </cell>
        </row>
        <row r="12">
          <cell r="B12">
            <v>44</v>
          </cell>
          <cell r="C12" t="str">
            <v>Червенюк Іван Іванович</v>
          </cell>
          <cell r="D12" t="str">
            <v>І</v>
          </cell>
          <cell r="E12" t="str">
            <v>Чернівці</v>
          </cell>
          <cell r="F12" t="str">
            <v>м.Чернівці</v>
          </cell>
          <cell r="G12">
            <v>0</v>
          </cell>
          <cell r="H12">
            <v>0.0005350694444444445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1</v>
          </cell>
          <cell r="R12">
            <v>5.7870370370370366E-05</v>
          </cell>
          <cell r="S12">
            <v>0.0005929398148148148</v>
          </cell>
          <cell r="T12">
            <v>51</v>
          </cell>
          <cell r="U12">
            <v>102.74769354191737</v>
          </cell>
          <cell r="V12">
            <v>2</v>
          </cell>
        </row>
        <row r="13">
          <cell r="B13">
            <v>61</v>
          </cell>
          <cell r="C13" t="str">
            <v>Райлян Леонід Анатолійович</v>
          </cell>
          <cell r="D13" t="str">
            <v>ІІІ</v>
          </cell>
          <cell r="E13" t="str">
            <v>м.Чернівці</v>
          </cell>
          <cell r="F13" t="str">
            <v>ОЦТКЕУМ</v>
          </cell>
          <cell r="G13">
            <v>0</v>
          </cell>
          <cell r="H13">
            <v>0.000605324074074074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1</v>
          </cell>
          <cell r="R13">
            <v>5.7870370370370366E-05</v>
          </cell>
          <cell r="S13">
            <v>0.0006631944444444443</v>
          </cell>
          <cell r="T13">
            <v>57</v>
          </cell>
          <cell r="U13">
            <v>114.92178098676291</v>
          </cell>
          <cell r="V13">
            <v>3</v>
          </cell>
        </row>
        <row r="14">
          <cell r="B14">
            <v>21</v>
          </cell>
          <cell r="C14" t="str">
            <v>Козачук Петро Георгійович</v>
          </cell>
          <cell r="D14" t="str">
            <v>ІІ</v>
          </cell>
          <cell r="E14" t="str">
            <v>Глибоцький район</v>
          </cell>
          <cell r="F14" t="str">
            <v>Глибоцький район</v>
          </cell>
          <cell r="G14">
            <v>0</v>
          </cell>
          <cell r="H14">
            <v>0.0005614583333333333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Q14">
            <v>2</v>
          </cell>
          <cell r="R14">
            <v>0.00011574074074074073</v>
          </cell>
          <cell r="S14">
            <v>0.000677199074074074</v>
          </cell>
          <cell r="T14">
            <v>59</v>
          </cell>
          <cell r="U14">
            <v>117.34857601283592</v>
          </cell>
          <cell r="V14">
            <v>4</v>
          </cell>
        </row>
        <row r="15">
          <cell r="B15">
            <v>72</v>
          </cell>
          <cell r="C15" t="str">
            <v>Савкв Андрій Едуардович</v>
          </cell>
          <cell r="D15" t="str">
            <v>ІІ</v>
          </cell>
          <cell r="E15" t="str">
            <v>Новоселицький район</v>
          </cell>
          <cell r="F15" t="str">
            <v>Новоселицький район</v>
          </cell>
          <cell r="G15">
            <v>0</v>
          </cell>
          <cell r="H15">
            <v>0.0006949074074074074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Q15">
            <v>1</v>
          </cell>
          <cell r="R15">
            <v>5.7870370370370366E-05</v>
          </cell>
          <cell r="S15">
            <v>0.0007527777777777778</v>
          </cell>
          <cell r="T15">
            <v>65</v>
          </cell>
          <cell r="U15">
            <v>130.44524669073405</v>
          </cell>
          <cell r="V15">
            <v>5</v>
          </cell>
        </row>
        <row r="16">
          <cell r="B16">
            <v>51</v>
          </cell>
          <cell r="C16" t="str">
            <v>Фротовчан Денис Васильович</v>
          </cell>
          <cell r="D16" t="str">
            <v>ІІІ</v>
          </cell>
          <cell r="E16" t="str">
            <v>Глибоцький район</v>
          </cell>
          <cell r="F16" t="str">
            <v>Глибоцький ЦТКСЕУМ</v>
          </cell>
          <cell r="G16">
            <v>0</v>
          </cell>
          <cell r="H16">
            <v>0.0005597222222222222</v>
          </cell>
          <cell r="I16">
            <v>0</v>
          </cell>
          <cell r="J16">
            <v>2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Q16">
            <v>4</v>
          </cell>
          <cell r="R16">
            <v>0.00023148148148148146</v>
          </cell>
          <cell r="S16">
            <v>0.0007912037037037037</v>
          </cell>
          <cell r="T16">
            <v>68</v>
          </cell>
          <cell r="U16">
            <v>137.10389089450462</v>
          </cell>
          <cell r="V16">
            <v>6</v>
          </cell>
        </row>
        <row r="17">
          <cell r="B17">
            <v>33</v>
          </cell>
          <cell r="C17" t="str">
            <v>Ончуленко Микола Михайлович</v>
          </cell>
          <cell r="D17">
            <v>0</v>
          </cell>
          <cell r="E17" t="str">
            <v>Сторожинецький район</v>
          </cell>
          <cell r="F17" t="str">
            <v>Сторожинецький район</v>
          </cell>
          <cell r="G17">
            <v>0</v>
          </cell>
          <cell r="H17">
            <v>0.00054375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1</v>
          </cell>
          <cell r="Q17">
            <v>5</v>
          </cell>
          <cell r="R17">
            <v>0.00028935185185185184</v>
          </cell>
          <cell r="S17">
            <v>0.0008331018518518518</v>
          </cell>
          <cell r="T17">
            <v>72</v>
          </cell>
          <cell r="U17">
            <v>144.36421981548335</v>
          </cell>
          <cell r="V17">
            <v>7</v>
          </cell>
        </row>
        <row r="18">
          <cell r="B18">
            <v>23</v>
          </cell>
          <cell r="C18" t="str">
            <v>Оларь Іван Сергійович</v>
          </cell>
          <cell r="D18" t="str">
            <v>ІІ</v>
          </cell>
          <cell r="E18" t="str">
            <v>Глибоцький район</v>
          </cell>
          <cell r="F18" t="str">
            <v>Глибоцький район</v>
          </cell>
          <cell r="G18">
            <v>0</v>
          </cell>
          <cell r="H18">
            <v>0.0005488425925925926</v>
          </cell>
          <cell r="I18">
            <v>0</v>
          </cell>
          <cell r="J18">
            <v>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5</v>
          </cell>
          <cell r="R18">
            <v>0.00028935185185185184</v>
          </cell>
          <cell r="S18">
            <v>0.0008381944444444445</v>
          </cell>
          <cell r="T18">
            <v>72</v>
          </cell>
          <cell r="U18">
            <v>145.24669073405536</v>
          </cell>
          <cell r="V18">
            <v>8</v>
          </cell>
        </row>
        <row r="19">
          <cell r="B19">
            <v>63</v>
          </cell>
          <cell r="C19" t="str">
            <v>Чекман Максим Олегович</v>
          </cell>
          <cell r="D19" t="str">
            <v>ІІІ</v>
          </cell>
          <cell r="E19" t="str">
            <v>м.Чернівці</v>
          </cell>
          <cell r="F19" t="str">
            <v>ОЦТКЕУМ</v>
          </cell>
          <cell r="G19">
            <v>0</v>
          </cell>
          <cell r="H19">
            <v>0.0005777777777777779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Q19">
            <v>5</v>
          </cell>
          <cell r="R19">
            <v>0.00028935185185185184</v>
          </cell>
          <cell r="S19">
            <v>0.0008671296296296297</v>
          </cell>
          <cell r="T19">
            <v>75</v>
          </cell>
          <cell r="U19">
            <v>150.26073004412356</v>
          </cell>
          <cell r="V19">
            <v>9</v>
          </cell>
        </row>
        <row r="20">
          <cell r="B20">
            <v>73</v>
          </cell>
          <cell r="C20" t="str">
            <v>Захарчук Олександр Григорович</v>
          </cell>
          <cell r="D20" t="str">
            <v>ІІІ</v>
          </cell>
          <cell r="E20" t="str">
            <v>Новоселицький район</v>
          </cell>
          <cell r="F20" t="str">
            <v>Новоселицький район</v>
          </cell>
          <cell r="G20">
            <v>0</v>
          </cell>
          <cell r="H20">
            <v>0.00047499999999999994</v>
          </cell>
          <cell r="I20">
            <v>0</v>
          </cell>
          <cell r="J20">
            <v>4</v>
          </cell>
          <cell r="K20">
            <v>3</v>
          </cell>
          <cell r="L20">
            <v>0</v>
          </cell>
          <cell r="M20">
            <v>0</v>
          </cell>
          <cell r="N20">
            <v>1</v>
          </cell>
          <cell r="O20">
            <v>0</v>
          </cell>
          <cell r="Q20">
            <v>8</v>
          </cell>
          <cell r="R20">
            <v>0.0004629629629629629</v>
          </cell>
          <cell r="S20">
            <v>0.0009379629629629629</v>
          </cell>
          <cell r="T20">
            <v>81</v>
          </cell>
          <cell r="U20">
            <v>162.53509827517047</v>
          </cell>
          <cell r="V20">
            <v>10</v>
          </cell>
        </row>
        <row r="21">
          <cell r="B21">
            <v>24</v>
          </cell>
          <cell r="C21" t="str">
            <v>Дулгер Маріан Валерійович</v>
          </cell>
          <cell r="D21" t="str">
            <v>ІІІ</v>
          </cell>
          <cell r="E21" t="str">
            <v>Глибоцький район</v>
          </cell>
          <cell r="F21" t="str">
            <v>Глибоцький район</v>
          </cell>
          <cell r="G21">
            <v>0</v>
          </cell>
          <cell r="H21">
            <v>0.0005914351851851852</v>
          </cell>
          <cell r="I21">
            <v>0</v>
          </cell>
          <cell r="J21">
            <v>5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7</v>
          </cell>
          <cell r="R21">
            <v>0.0004050925925925926</v>
          </cell>
          <cell r="S21">
            <v>0.0009965277777777778</v>
          </cell>
          <cell r="T21">
            <v>86</v>
          </cell>
          <cell r="U21">
            <v>172.68351383874852</v>
          </cell>
          <cell r="V21">
            <v>11</v>
          </cell>
        </row>
        <row r="22">
          <cell r="B22">
            <v>11</v>
          </cell>
          <cell r="C22" t="str">
            <v>Гріцунік Іван Олексійович</v>
          </cell>
          <cell r="D22" t="str">
            <v>ІІ</v>
          </cell>
          <cell r="E22" t="str">
            <v>Новоселицький район</v>
          </cell>
          <cell r="F22" t="str">
            <v>Новоселицький ЦТКСЕУМ</v>
          </cell>
          <cell r="G22">
            <v>0</v>
          </cell>
          <cell r="H22">
            <v>0.0005491898148148149</v>
          </cell>
          <cell r="I22">
            <v>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</v>
          </cell>
          <cell r="O22">
            <v>1</v>
          </cell>
          <cell r="Q22">
            <v>8</v>
          </cell>
          <cell r="R22">
            <v>0.0004629629629629629</v>
          </cell>
          <cell r="S22">
            <v>0.0010121527777777778</v>
          </cell>
          <cell r="T22">
            <v>87</v>
          </cell>
          <cell r="U22">
            <v>175.39109506618533</v>
          </cell>
          <cell r="V22">
            <v>12</v>
          </cell>
        </row>
        <row r="23">
          <cell r="B23">
            <v>143</v>
          </cell>
          <cell r="C23" t="str">
            <v>Величко Микола Миколайович</v>
          </cell>
          <cell r="D23" t="str">
            <v>ІІІ</v>
          </cell>
          <cell r="E23" t="str">
            <v>Заставнівський район</v>
          </cell>
          <cell r="F23" t="str">
            <v>Заставнівський район</v>
          </cell>
          <cell r="G23">
            <v>0</v>
          </cell>
          <cell r="H23">
            <v>0.0006613425925925926</v>
          </cell>
          <cell r="I23">
            <v>0</v>
          </cell>
          <cell r="J23">
            <v>0</v>
          </cell>
          <cell r="K23">
            <v>4</v>
          </cell>
          <cell r="L23">
            <v>0</v>
          </cell>
          <cell r="M23">
            <v>0</v>
          </cell>
          <cell r="N23">
            <v>2</v>
          </cell>
          <cell r="O23">
            <v>1</v>
          </cell>
          <cell r="Q23">
            <v>7</v>
          </cell>
          <cell r="R23">
            <v>0.0004050925925925926</v>
          </cell>
          <cell r="S23">
            <v>0.0010664351851851852</v>
          </cell>
          <cell r="T23">
            <v>92</v>
          </cell>
          <cell r="U23">
            <v>184.79743281187325</v>
          </cell>
          <cell r="V23">
            <v>13</v>
          </cell>
        </row>
        <row r="24">
          <cell r="B24">
            <v>53</v>
          </cell>
          <cell r="C24" t="str">
            <v>Ілюк Іонуц-Дануц Георгійович</v>
          </cell>
          <cell r="D24" t="str">
            <v>ІІІ</v>
          </cell>
          <cell r="E24" t="str">
            <v>Глибоцький район</v>
          </cell>
          <cell r="F24" t="str">
            <v>Глибоцький ЦТКСЕУМ</v>
          </cell>
          <cell r="G24">
            <v>0</v>
          </cell>
          <cell r="H24">
            <v>0.0005549768518518519</v>
          </cell>
          <cell r="I24">
            <v>0</v>
          </cell>
          <cell r="J24">
            <v>6</v>
          </cell>
          <cell r="K24">
            <v>0</v>
          </cell>
          <cell r="L24">
            <v>0</v>
          </cell>
          <cell r="M24">
            <v>1</v>
          </cell>
          <cell r="N24">
            <v>2</v>
          </cell>
          <cell r="O24">
            <v>1</v>
          </cell>
          <cell r="Q24">
            <v>10</v>
          </cell>
          <cell r="R24">
            <v>0.0005787037037037037</v>
          </cell>
          <cell r="S24">
            <v>0.0011336805555555555</v>
          </cell>
          <cell r="T24">
            <v>98</v>
          </cell>
          <cell r="U24">
            <v>196.45006016847174</v>
          </cell>
          <cell r="V24">
            <v>14</v>
          </cell>
        </row>
        <row r="25">
          <cell r="B25">
            <v>124</v>
          </cell>
          <cell r="C25" t="str">
            <v>Поляк Євген Васильович</v>
          </cell>
          <cell r="D25" t="str">
            <v>ІІІ</v>
          </cell>
          <cell r="E25" t="str">
            <v>Путильський район</v>
          </cell>
          <cell r="F25" t="str">
            <v>Путильський район</v>
          </cell>
          <cell r="G25">
            <v>0</v>
          </cell>
          <cell r="H25">
            <v>0.0005673611111111111</v>
          </cell>
          <cell r="I25">
            <v>0</v>
          </cell>
          <cell r="J25">
            <v>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Q25">
            <v>10</v>
          </cell>
          <cell r="R25">
            <v>0.0005787037037037037</v>
          </cell>
          <cell r="S25">
            <v>0.0011460648148148148</v>
          </cell>
          <cell r="T25">
            <v>99</v>
          </cell>
          <cell r="U25">
            <v>198.59606899318092</v>
          </cell>
          <cell r="V25">
            <v>15</v>
          </cell>
        </row>
        <row r="26">
          <cell r="B26">
            <v>112</v>
          </cell>
          <cell r="C26" t="str">
            <v>Робу Дмитро Іванович</v>
          </cell>
          <cell r="D26">
            <v>0</v>
          </cell>
          <cell r="E26" t="str">
            <v>Герцаївський район</v>
          </cell>
          <cell r="F26" t="str">
            <v>Герцаївський район</v>
          </cell>
          <cell r="G26">
            <v>0</v>
          </cell>
          <cell r="H26">
            <v>0.0006359953703703704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0</v>
          </cell>
          <cell r="N26">
            <v>4</v>
          </cell>
          <cell r="O26">
            <v>0</v>
          </cell>
          <cell r="Q26">
            <v>9</v>
          </cell>
          <cell r="R26">
            <v>0.0005208333333333333</v>
          </cell>
          <cell r="S26">
            <v>0.0011568287037037038</v>
          </cell>
          <cell r="T26">
            <v>100</v>
          </cell>
          <cell r="U26">
            <v>200.4612916165263</v>
          </cell>
          <cell r="V26">
            <v>16</v>
          </cell>
        </row>
        <row r="27">
          <cell r="B27">
            <v>14</v>
          </cell>
          <cell r="C27" t="str">
            <v>Бордіан Олександр Миколайович</v>
          </cell>
          <cell r="D27" t="str">
            <v>ІІІ</v>
          </cell>
          <cell r="E27" t="str">
            <v>Новоселицький район</v>
          </cell>
          <cell r="F27" t="str">
            <v>Новоселицький ЦТКСЕУМ</v>
          </cell>
          <cell r="G27">
            <v>0</v>
          </cell>
          <cell r="H27">
            <v>0.0005217592592592592</v>
          </cell>
          <cell r="I27">
            <v>0</v>
          </cell>
          <cell r="J27">
            <v>10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12</v>
          </cell>
          <cell r="R27">
            <v>0.0006944444444444444</v>
          </cell>
          <cell r="S27">
            <v>0.0012162037037037037</v>
          </cell>
          <cell r="T27">
            <v>105</v>
          </cell>
          <cell r="U27">
            <v>210.7501002807862</v>
          </cell>
          <cell r="V27">
            <v>17</v>
          </cell>
        </row>
        <row r="28">
          <cell r="B28">
            <v>52</v>
          </cell>
          <cell r="C28" t="str">
            <v>Букачук Георгій Костянтинович</v>
          </cell>
          <cell r="D28" t="str">
            <v>ІІІ</v>
          </cell>
          <cell r="E28" t="str">
            <v>Глибоцький район</v>
          </cell>
          <cell r="F28" t="str">
            <v>Глибоцький ЦТКСЕУМ</v>
          </cell>
          <cell r="G28">
            <v>0</v>
          </cell>
          <cell r="H28">
            <v>0.0006160879629629629</v>
          </cell>
          <cell r="I28">
            <v>0</v>
          </cell>
          <cell r="J28">
            <v>5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5</v>
          </cell>
          <cell r="Q28">
            <v>11</v>
          </cell>
          <cell r="R28">
            <v>0.000636574074074074</v>
          </cell>
          <cell r="S28">
            <v>0.001252662037037037</v>
          </cell>
          <cell r="T28">
            <v>108</v>
          </cell>
          <cell r="U28">
            <v>217.06778981147212</v>
          </cell>
          <cell r="V28">
            <v>18</v>
          </cell>
        </row>
        <row r="29">
          <cell r="B29">
            <v>74</v>
          </cell>
          <cell r="C29" t="str">
            <v>Романел Данієл Русланович</v>
          </cell>
          <cell r="D29" t="str">
            <v>ІІІ</v>
          </cell>
          <cell r="E29" t="str">
            <v>Новоселицький район</v>
          </cell>
          <cell r="F29" t="str">
            <v>Новоселицький район</v>
          </cell>
          <cell r="G29">
            <v>0</v>
          </cell>
          <cell r="H29">
            <v>0.0005502314814814815</v>
          </cell>
          <cell r="I29">
            <v>5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7</v>
          </cell>
          <cell r="O29">
            <v>0</v>
          </cell>
          <cell r="Q29">
            <v>13</v>
          </cell>
          <cell r="R29">
            <v>0.0007523148148148147</v>
          </cell>
          <cell r="S29">
            <v>0.0013025462962962962</v>
          </cell>
          <cell r="T29">
            <v>113</v>
          </cell>
          <cell r="U29">
            <v>225.71199358202966</v>
          </cell>
          <cell r="V29">
            <v>19</v>
          </cell>
        </row>
        <row r="30">
          <cell r="B30">
            <v>22</v>
          </cell>
          <cell r="C30" t="str">
            <v>Банческу Іван Сергійович</v>
          </cell>
          <cell r="D30" t="str">
            <v>ІІ</v>
          </cell>
          <cell r="E30" t="str">
            <v>Глибоцький район</v>
          </cell>
          <cell r="F30" t="str">
            <v>Глибоцький район</v>
          </cell>
          <cell r="G30">
            <v>0</v>
          </cell>
          <cell r="H30">
            <v>0.0005810185185185186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10</v>
          </cell>
          <cell r="N30">
            <v>4</v>
          </cell>
          <cell r="O30">
            <v>0</v>
          </cell>
          <cell r="Q30">
            <v>15</v>
          </cell>
          <cell r="R30">
            <v>0.0008680555555555555</v>
          </cell>
          <cell r="S30">
            <v>0.001449074074074074</v>
          </cell>
          <cell r="T30">
            <v>125</v>
          </cell>
          <cell r="U30">
            <v>251.10308864821496</v>
          </cell>
          <cell r="V30">
            <v>20</v>
          </cell>
        </row>
        <row r="31">
          <cell r="B31">
            <v>123</v>
          </cell>
          <cell r="C31" t="str">
            <v>Євдощак Дмитро Дмитрович</v>
          </cell>
          <cell r="D31" t="str">
            <v>ІІІ</v>
          </cell>
          <cell r="E31" t="str">
            <v>Путильський район</v>
          </cell>
          <cell r="F31" t="str">
            <v>Путильський район</v>
          </cell>
          <cell r="G31">
            <v>0</v>
          </cell>
          <cell r="H31">
            <v>0.0005155092592592593</v>
          </cell>
          <cell r="I31">
            <v>5</v>
          </cell>
          <cell r="J31">
            <v>2</v>
          </cell>
          <cell r="K31">
            <v>0</v>
          </cell>
          <cell r="L31">
            <v>5</v>
          </cell>
          <cell r="M31">
            <v>0</v>
          </cell>
          <cell r="N31">
            <v>1</v>
          </cell>
          <cell r="O31">
            <v>5</v>
          </cell>
          <cell r="Q31">
            <v>18</v>
          </cell>
          <cell r="R31">
            <v>0.0010416666666666667</v>
          </cell>
          <cell r="S31">
            <v>0.0015571759259259258</v>
          </cell>
          <cell r="T31">
            <v>135</v>
          </cell>
          <cell r="U31">
            <v>269.83553951062976</v>
          </cell>
          <cell r="V31">
            <v>21</v>
          </cell>
        </row>
        <row r="32">
          <cell r="B32">
            <v>13</v>
          </cell>
          <cell r="C32" t="str">
            <v>Терсина Степан Миколайович</v>
          </cell>
          <cell r="D32" t="str">
            <v>ІІ</v>
          </cell>
          <cell r="E32" t="str">
            <v>Новоселицький район</v>
          </cell>
          <cell r="F32" t="str">
            <v>Новоселицький ЦТКСЕУМ</v>
          </cell>
          <cell r="G32">
            <v>0</v>
          </cell>
          <cell r="H32">
            <v>0.0006106481481481481</v>
          </cell>
          <cell r="I32">
            <v>0</v>
          </cell>
          <cell r="J32">
            <v>7</v>
          </cell>
          <cell r="K32">
            <v>0</v>
          </cell>
          <cell r="L32">
            <v>0</v>
          </cell>
          <cell r="M32">
            <v>0</v>
          </cell>
          <cell r="N32">
            <v>10</v>
          </cell>
          <cell r="O32">
            <v>0</v>
          </cell>
          <cell r="Q32">
            <v>17</v>
          </cell>
          <cell r="R32">
            <v>0.0009837962962962962</v>
          </cell>
          <cell r="S32">
            <v>0.0015944444444444443</v>
          </cell>
          <cell r="T32">
            <v>138</v>
          </cell>
          <cell r="U32">
            <v>276.2936221419976</v>
          </cell>
          <cell r="V32">
            <v>22</v>
          </cell>
        </row>
        <row r="33">
          <cell r="B33">
            <v>92</v>
          </cell>
          <cell r="C33" t="str">
            <v>Кирилюк Олександр Анатолійович</v>
          </cell>
          <cell r="D33">
            <v>0</v>
          </cell>
          <cell r="E33" t="str">
            <v>Кельменецький район</v>
          </cell>
          <cell r="F33" t="str">
            <v>Кельменецький район</v>
          </cell>
          <cell r="G33">
            <v>0</v>
          </cell>
          <cell r="H33">
            <v>0.0005673611111111111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M33">
            <v>0</v>
          </cell>
          <cell r="N33">
            <v>10</v>
          </cell>
          <cell r="O33">
            <v>6</v>
          </cell>
          <cell r="Q33">
            <v>20</v>
          </cell>
          <cell r="R33">
            <v>0.0011574074074074073</v>
          </cell>
          <cell r="S33">
            <v>0.0017247685185185185</v>
          </cell>
          <cell r="T33">
            <v>149</v>
          </cell>
          <cell r="U33">
            <v>298.87685519454476</v>
          </cell>
          <cell r="V33">
            <v>23</v>
          </cell>
        </row>
        <row r="34">
          <cell r="B34">
            <v>41</v>
          </cell>
          <cell r="C34" t="str">
            <v>Паламарюк Богдан Васильович</v>
          </cell>
          <cell r="D34" t="str">
            <v>ІІІ</v>
          </cell>
          <cell r="E34" t="str">
            <v>Чернівці</v>
          </cell>
          <cell r="F34" t="str">
            <v>м.Чернівці</v>
          </cell>
          <cell r="G34">
            <v>0</v>
          </cell>
          <cell r="H34">
            <v>0.000525</v>
          </cell>
          <cell r="I34">
            <v>0</v>
          </cell>
          <cell r="J34">
            <v>10</v>
          </cell>
          <cell r="K34">
            <v>0</v>
          </cell>
          <cell r="L34">
            <v>0</v>
          </cell>
          <cell r="M34">
            <v>0</v>
          </cell>
          <cell r="N34">
            <v>10</v>
          </cell>
          <cell r="O34">
            <v>1</v>
          </cell>
          <cell r="Q34">
            <v>21</v>
          </cell>
          <cell r="R34">
            <v>0.0012152777777777776</v>
          </cell>
          <cell r="S34">
            <v>0.0017402777777777777</v>
          </cell>
          <cell r="T34">
            <v>150</v>
          </cell>
          <cell r="U34">
            <v>301.56438026474126</v>
          </cell>
          <cell r="V34">
            <v>24</v>
          </cell>
        </row>
        <row r="35">
          <cell r="B35">
            <v>71</v>
          </cell>
          <cell r="C35" t="str">
            <v>Ністрян Олександр Віталійович</v>
          </cell>
          <cell r="D35" t="str">
            <v>І</v>
          </cell>
          <cell r="E35" t="str">
            <v>Новоселицький район</v>
          </cell>
          <cell r="F35" t="str">
            <v>Новоселицький район</v>
          </cell>
          <cell r="G35">
            <v>0</v>
          </cell>
          <cell r="H35">
            <v>0.0006138888888888889</v>
          </cell>
          <cell r="I35">
            <v>6</v>
          </cell>
          <cell r="J35">
            <v>4</v>
          </cell>
          <cell r="K35">
            <v>0</v>
          </cell>
          <cell r="L35">
            <v>0</v>
          </cell>
          <cell r="M35">
            <v>0</v>
          </cell>
          <cell r="N35">
            <v>5</v>
          </cell>
          <cell r="O35">
            <v>5</v>
          </cell>
          <cell r="Q35">
            <v>20</v>
          </cell>
          <cell r="R35">
            <v>0.0011574074074074073</v>
          </cell>
          <cell r="S35">
            <v>0.0017712962962962962</v>
          </cell>
          <cell r="T35">
            <v>153</v>
          </cell>
          <cell r="U35">
            <v>306.9394304051344</v>
          </cell>
          <cell r="V35">
            <v>25</v>
          </cell>
        </row>
        <row r="36">
          <cell r="B36">
            <v>46</v>
          </cell>
          <cell r="C36" t="str">
            <v>Король Максим Анатолійович</v>
          </cell>
          <cell r="D36" t="str">
            <v>ІІІ</v>
          </cell>
          <cell r="E36" t="str">
            <v>Чернівці</v>
          </cell>
          <cell r="F36" t="str">
            <v>м.Чернівці</v>
          </cell>
          <cell r="G36">
            <v>0</v>
          </cell>
          <cell r="H36">
            <v>0.0005871527777777777</v>
          </cell>
          <cell r="I36">
            <v>0</v>
          </cell>
          <cell r="J36">
            <v>5</v>
          </cell>
          <cell r="K36">
            <v>0</v>
          </cell>
          <cell r="L36">
            <v>5</v>
          </cell>
          <cell r="M36">
            <v>0</v>
          </cell>
          <cell r="N36">
            <v>10</v>
          </cell>
          <cell r="O36">
            <v>1</v>
          </cell>
          <cell r="Q36">
            <v>21</v>
          </cell>
          <cell r="R36">
            <v>0.0012152777777777776</v>
          </cell>
          <cell r="S36">
            <v>0.0018024305555555554</v>
          </cell>
          <cell r="T36">
            <v>156</v>
          </cell>
          <cell r="U36">
            <v>312.3345367027677</v>
          </cell>
          <cell r="V36">
            <v>26</v>
          </cell>
        </row>
        <row r="37">
          <cell r="B37">
            <v>111</v>
          </cell>
          <cell r="C37" t="str">
            <v>Пінтілей Костян. Костянтин.</v>
          </cell>
          <cell r="D37">
            <v>0</v>
          </cell>
          <cell r="E37" t="str">
            <v>Герцаївський район</v>
          </cell>
          <cell r="F37" t="str">
            <v>Герцаївський район</v>
          </cell>
          <cell r="G37">
            <v>0</v>
          </cell>
          <cell r="H37">
            <v>0.0005939814814814815</v>
          </cell>
          <cell r="I37">
            <v>0</v>
          </cell>
          <cell r="J37">
            <v>3</v>
          </cell>
          <cell r="K37">
            <v>0</v>
          </cell>
          <cell r="L37">
            <v>0</v>
          </cell>
          <cell r="M37">
            <v>10</v>
          </cell>
          <cell r="N37">
            <v>3</v>
          </cell>
          <cell r="O37">
            <v>5</v>
          </cell>
          <cell r="Q37">
            <v>21</v>
          </cell>
          <cell r="R37">
            <v>0.0012152777777777776</v>
          </cell>
          <cell r="S37">
            <v>0.0018092592592592592</v>
          </cell>
          <cell r="T37">
            <v>156</v>
          </cell>
          <cell r="U37">
            <v>313.51784997994383</v>
          </cell>
          <cell r="V37">
            <v>27</v>
          </cell>
        </row>
        <row r="38">
          <cell r="B38">
            <v>45</v>
          </cell>
          <cell r="C38" t="str">
            <v>Ільчук Максим Георгійович</v>
          </cell>
          <cell r="D38" t="str">
            <v>ІІІ</v>
          </cell>
          <cell r="E38" t="str">
            <v>Чернівці</v>
          </cell>
          <cell r="F38" t="str">
            <v>м.Чернівці</v>
          </cell>
          <cell r="G38">
            <v>0</v>
          </cell>
          <cell r="H38">
            <v>0.0006092592592592593</v>
          </cell>
          <cell r="I38">
            <v>0</v>
          </cell>
          <cell r="J38">
            <v>10</v>
          </cell>
          <cell r="K38">
            <v>0</v>
          </cell>
          <cell r="L38">
            <v>0</v>
          </cell>
          <cell r="M38">
            <v>10</v>
          </cell>
          <cell r="N38">
            <v>1</v>
          </cell>
          <cell r="O38">
            <v>0</v>
          </cell>
          <cell r="Q38">
            <v>21</v>
          </cell>
          <cell r="R38">
            <v>0.0012152777777777776</v>
          </cell>
          <cell r="S38">
            <v>0.0018245370370370368</v>
          </cell>
          <cell r="T38">
            <v>158</v>
          </cell>
          <cell r="U38">
            <v>316.16526273565984</v>
          </cell>
          <cell r="V38">
            <v>28</v>
          </cell>
        </row>
        <row r="39">
          <cell r="B39">
            <v>54</v>
          </cell>
          <cell r="C39" t="str">
            <v>Кирчу Флорін Іванович</v>
          </cell>
          <cell r="D39" t="str">
            <v>ІІІ</v>
          </cell>
          <cell r="E39" t="str">
            <v>Глибоцький район</v>
          </cell>
          <cell r="F39" t="str">
            <v>Глибоцький ЦТКСЕУМ</v>
          </cell>
          <cell r="G39">
            <v>0</v>
          </cell>
          <cell r="H39">
            <v>0.000736226851851852</v>
          </cell>
          <cell r="I39">
            <v>0</v>
          </cell>
          <cell r="J39">
            <v>2</v>
          </cell>
          <cell r="K39">
            <v>2</v>
          </cell>
          <cell r="L39">
            <v>0</v>
          </cell>
          <cell r="M39">
            <v>10</v>
          </cell>
          <cell r="N39">
            <v>4</v>
          </cell>
          <cell r="O39">
            <v>1</v>
          </cell>
          <cell r="Q39">
            <v>19</v>
          </cell>
          <cell r="R39">
            <v>0.0010995370370370369</v>
          </cell>
          <cell r="S39">
            <v>0.001835763888888889</v>
          </cell>
          <cell r="T39">
            <v>159</v>
          </cell>
          <cell r="U39">
            <v>318.1107099879663</v>
          </cell>
          <cell r="V39">
            <v>29</v>
          </cell>
        </row>
        <row r="40">
          <cell r="B40">
            <v>145</v>
          </cell>
          <cell r="C40" t="str">
            <v>Костинюк Роман Романович</v>
          </cell>
          <cell r="D40" t="str">
            <v>ІІІ</v>
          </cell>
          <cell r="E40" t="str">
            <v>Заставнівський район</v>
          </cell>
          <cell r="F40" t="str">
            <v>Заставнівський район</v>
          </cell>
          <cell r="G40">
            <v>0</v>
          </cell>
          <cell r="H40">
            <v>0.0007944444444444445</v>
          </cell>
          <cell r="I40">
            <v>0</v>
          </cell>
          <cell r="J40">
            <v>10</v>
          </cell>
          <cell r="K40">
            <v>3</v>
          </cell>
          <cell r="L40">
            <v>0</v>
          </cell>
          <cell r="M40">
            <v>0</v>
          </cell>
          <cell r="N40">
            <v>4</v>
          </cell>
          <cell r="O40">
            <v>1</v>
          </cell>
          <cell r="Q40">
            <v>18</v>
          </cell>
          <cell r="R40">
            <v>0.0010416666666666667</v>
          </cell>
          <cell r="S40">
            <v>0.0018361111111111113</v>
          </cell>
          <cell r="T40">
            <v>159</v>
          </cell>
          <cell r="U40">
            <v>318.1708784596872</v>
          </cell>
          <cell r="V40">
            <v>30</v>
          </cell>
        </row>
        <row r="41">
          <cell r="B41">
            <v>35</v>
          </cell>
          <cell r="C41" t="str">
            <v>Баран Юрій Петрович</v>
          </cell>
          <cell r="D41">
            <v>0</v>
          </cell>
          <cell r="E41" t="str">
            <v>Сторожинецький район</v>
          </cell>
          <cell r="F41" t="str">
            <v>Сторожинецький район</v>
          </cell>
          <cell r="G41">
            <v>0</v>
          </cell>
          <cell r="H41">
            <v>0.000661226851851852</v>
          </cell>
          <cell r="I41">
            <v>6</v>
          </cell>
          <cell r="J41">
            <v>4</v>
          </cell>
          <cell r="K41">
            <v>0</v>
          </cell>
          <cell r="L41">
            <v>0</v>
          </cell>
          <cell r="M41">
            <v>10</v>
          </cell>
          <cell r="N41">
            <v>1</v>
          </cell>
          <cell r="O41">
            <v>0</v>
          </cell>
          <cell r="Q41">
            <v>21</v>
          </cell>
          <cell r="R41">
            <v>0.0012152777777777776</v>
          </cell>
          <cell r="S41">
            <v>0.0018765046296296294</v>
          </cell>
          <cell r="T41">
            <v>162</v>
          </cell>
          <cell r="U41">
            <v>325.1704773365423</v>
          </cell>
          <cell r="V41">
            <v>31</v>
          </cell>
        </row>
        <row r="42">
          <cell r="B42">
            <v>93</v>
          </cell>
          <cell r="C42" t="str">
            <v>Бамбуляк Владислав Володимирович</v>
          </cell>
          <cell r="D42">
            <v>0</v>
          </cell>
          <cell r="E42" t="str">
            <v>Кельменецький район</v>
          </cell>
          <cell r="F42" t="str">
            <v>Кельменецький район</v>
          </cell>
          <cell r="G42">
            <v>0</v>
          </cell>
          <cell r="H42">
            <v>0.0006453703703703704</v>
          </cell>
          <cell r="I42">
            <v>5</v>
          </cell>
          <cell r="J42">
            <v>6</v>
          </cell>
          <cell r="K42">
            <v>5</v>
          </cell>
          <cell r="L42">
            <v>0</v>
          </cell>
          <cell r="M42">
            <v>0</v>
          </cell>
          <cell r="N42">
            <v>4</v>
          </cell>
          <cell r="O42">
            <v>5</v>
          </cell>
          <cell r="Q42">
            <v>25</v>
          </cell>
          <cell r="R42">
            <v>0.0014467592592592592</v>
          </cell>
          <cell r="S42">
            <v>0.0020921296296296295</v>
          </cell>
          <cell r="T42">
            <v>181</v>
          </cell>
          <cell r="U42">
            <v>362.5350982751705</v>
          </cell>
          <cell r="V42">
            <v>32</v>
          </cell>
        </row>
        <row r="43">
          <cell r="B43">
            <v>62</v>
          </cell>
          <cell r="C43" t="str">
            <v>Рух Роман Олександрович</v>
          </cell>
          <cell r="D43" t="str">
            <v>ІІІ</v>
          </cell>
          <cell r="E43" t="str">
            <v>м.Чернівці</v>
          </cell>
          <cell r="F43" t="str">
            <v>ОЦТКЕУМ</v>
          </cell>
          <cell r="G43">
            <v>0</v>
          </cell>
          <cell r="H43">
            <v>0.0006652777777777778</v>
          </cell>
          <cell r="I43">
            <v>5</v>
          </cell>
          <cell r="J43">
            <v>8</v>
          </cell>
          <cell r="K43">
            <v>4</v>
          </cell>
          <cell r="L43">
            <v>0</v>
          </cell>
          <cell r="M43">
            <v>0</v>
          </cell>
          <cell r="N43">
            <v>3</v>
          </cell>
          <cell r="O43">
            <v>5</v>
          </cell>
          <cell r="Q43">
            <v>25</v>
          </cell>
          <cell r="R43">
            <v>0.0014467592592592592</v>
          </cell>
          <cell r="S43">
            <v>0.002112037037037037</v>
          </cell>
          <cell r="T43">
            <v>182</v>
          </cell>
          <cell r="U43">
            <v>365.98475732049735</v>
          </cell>
          <cell r="V43">
            <v>33</v>
          </cell>
        </row>
        <row r="44">
          <cell r="B44">
            <v>126</v>
          </cell>
          <cell r="C44" t="str">
            <v>Довбуш Іван Іванович</v>
          </cell>
          <cell r="D44" t="str">
            <v>ІІІ</v>
          </cell>
          <cell r="E44" t="str">
            <v>Путильський район</v>
          </cell>
          <cell r="F44" t="str">
            <v>Путильський район</v>
          </cell>
          <cell r="G44">
            <v>0</v>
          </cell>
          <cell r="H44">
            <v>0.0005839120370370371</v>
          </cell>
          <cell r="I44">
            <v>0</v>
          </cell>
          <cell r="J44">
            <v>10</v>
          </cell>
          <cell r="K44">
            <v>0</v>
          </cell>
          <cell r="L44">
            <v>0</v>
          </cell>
          <cell r="M44">
            <v>10</v>
          </cell>
          <cell r="N44">
            <v>10</v>
          </cell>
          <cell r="O44">
            <v>1</v>
          </cell>
          <cell r="Q44">
            <v>31</v>
          </cell>
          <cell r="R44">
            <v>0.0017939814814814813</v>
          </cell>
          <cell r="S44">
            <v>0.0023778935185185183</v>
          </cell>
          <cell r="T44">
            <v>205</v>
          </cell>
          <cell r="U44">
            <v>412.0537505014039</v>
          </cell>
          <cell r="V44">
            <v>34</v>
          </cell>
        </row>
        <row r="45">
          <cell r="B45">
            <v>125</v>
          </cell>
          <cell r="C45" t="str">
            <v>Торак Сергій Анатолійович</v>
          </cell>
          <cell r="D45" t="str">
            <v>ІІІ</v>
          </cell>
          <cell r="E45" t="str">
            <v>Путильський район</v>
          </cell>
          <cell r="F45" t="str">
            <v>Путильський район</v>
          </cell>
          <cell r="G45">
            <v>0</v>
          </cell>
          <cell r="H45">
            <v>0.0005856481481481482</v>
          </cell>
          <cell r="I45">
            <v>0</v>
          </cell>
          <cell r="J45">
            <v>10</v>
          </cell>
          <cell r="K45">
            <v>8</v>
          </cell>
          <cell r="L45">
            <v>0</v>
          </cell>
          <cell r="M45">
            <v>5</v>
          </cell>
          <cell r="N45">
            <v>10</v>
          </cell>
          <cell r="O45">
            <v>1</v>
          </cell>
          <cell r="Q45">
            <v>34</v>
          </cell>
          <cell r="R45">
            <v>0.0019675925925925924</v>
          </cell>
          <cell r="S45">
            <v>0.0025532407407407405</v>
          </cell>
          <cell r="T45">
            <v>221</v>
          </cell>
          <cell r="U45">
            <v>442.4388287204171</v>
          </cell>
          <cell r="V45">
            <v>35</v>
          </cell>
        </row>
        <row r="46">
          <cell r="B46">
            <v>31</v>
          </cell>
          <cell r="C46" t="str">
            <v>Погосян Вілен Григорович</v>
          </cell>
          <cell r="D46">
            <v>0</v>
          </cell>
          <cell r="E46" t="str">
            <v>Сторожинецький район</v>
          </cell>
          <cell r="F46" t="str">
            <v>Сторожинецький район</v>
          </cell>
          <cell r="G46">
            <v>0</v>
          </cell>
          <cell r="H46">
            <v>0.0006674768518518518</v>
          </cell>
          <cell r="I46">
            <v>5</v>
          </cell>
          <cell r="J46">
            <v>10</v>
          </cell>
          <cell r="K46">
            <v>1</v>
          </cell>
          <cell r="L46">
            <v>5</v>
          </cell>
          <cell r="M46">
            <v>0</v>
          </cell>
          <cell r="N46">
            <v>10</v>
          </cell>
          <cell r="O46">
            <v>2</v>
          </cell>
          <cell r="Q46">
            <v>33</v>
          </cell>
          <cell r="R46">
            <v>0.0019097222222222222</v>
          </cell>
          <cell r="S46">
            <v>0.0025771990740740738</v>
          </cell>
          <cell r="T46">
            <v>223</v>
          </cell>
          <cell r="U46">
            <v>446.5904532691536</v>
          </cell>
          <cell r="V46">
            <v>36</v>
          </cell>
        </row>
        <row r="47">
          <cell r="B47">
            <v>113</v>
          </cell>
          <cell r="C47" t="str">
            <v>Андрій Кетелін Валерійов.</v>
          </cell>
          <cell r="D47">
            <v>0</v>
          </cell>
          <cell r="E47" t="str">
            <v>Герцаївський район</v>
          </cell>
          <cell r="F47" t="str">
            <v>Герцаївський район</v>
          </cell>
          <cell r="G47">
            <v>0</v>
          </cell>
          <cell r="H47">
            <v>0.0009050925925925924</v>
          </cell>
          <cell r="I47">
            <v>0</v>
          </cell>
          <cell r="J47">
            <v>2</v>
          </cell>
          <cell r="K47">
            <v>10</v>
          </cell>
          <cell r="L47">
            <v>5</v>
          </cell>
          <cell r="M47">
            <v>0</v>
          </cell>
          <cell r="N47">
            <v>7</v>
          </cell>
          <cell r="O47">
            <v>6</v>
          </cell>
          <cell r="Q47">
            <v>30</v>
          </cell>
          <cell r="R47">
            <v>0.001736111111111111</v>
          </cell>
          <cell r="S47">
            <v>0.0026412037037037033</v>
          </cell>
          <cell r="T47">
            <v>228</v>
          </cell>
          <cell r="U47">
            <v>457.68150822302437</v>
          </cell>
          <cell r="V47">
            <v>37</v>
          </cell>
        </row>
        <row r="48">
          <cell r="B48">
            <v>91</v>
          </cell>
          <cell r="C48" t="str">
            <v>Геленюк Василь Васильович</v>
          </cell>
          <cell r="D48">
            <v>0</v>
          </cell>
          <cell r="E48" t="str">
            <v>Кельменецький район</v>
          </cell>
          <cell r="F48" t="str">
            <v>Кельменецький район</v>
          </cell>
          <cell r="G48">
            <v>0</v>
          </cell>
          <cell r="H48">
            <v>0.0007418981481481482</v>
          </cell>
          <cell r="I48">
            <v>0</v>
          </cell>
          <cell r="J48">
            <v>10</v>
          </cell>
          <cell r="K48">
            <v>8</v>
          </cell>
          <cell r="L48">
            <v>0</v>
          </cell>
          <cell r="M48">
            <v>5</v>
          </cell>
          <cell r="N48">
            <v>10</v>
          </cell>
          <cell r="O48">
            <v>1</v>
          </cell>
          <cell r="Q48">
            <v>34</v>
          </cell>
          <cell r="R48">
            <v>0.0019675925925925924</v>
          </cell>
          <cell r="S48">
            <v>0.0027094907407407406</v>
          </cell>
          <cell r="T48">
            <v>234</v>
          </cell>
          <cell r="U48">
            <v>469.5146409947854</v>
          </cell>
          <cell r="V48">
            <v>38</v>
          </cell>
        </row>
        <row r="49">
          <cell r="B49">
            <v>144</v>
          </cell>
          <cell r="C49" t="str">
            <v>Мойсюк Максим Васильович</v>
          </cell>
          <cell r="D49" t="str">
            <v>ІІІ</v>
          </cell>
          <cell r="E49" t="str">
            <v>Заставнівський район</v>
          </cell>
          <cell r="F49" t="str">
            <v>Заставнівський район</v>
          </cell>
          <cell r="G49">
            <v>0</v>
          </cell>
          <cell r="H49">
            <v>0.00039768518518518516</v>
          </cell>
          <cell r="I49">
            <v>5</v>
          </cell>
          <cell r="J49">
            <v>7</v>
          </cell>
          <cell r="K49">
            <v>10</v>
          </cell>
          <cell r="L49">
            <v>5</v>
          </cell>
          <cell r="M49">
            <v>1</v>
          </cell>
          <cell r="N49">
            <v>10</v>
          </cell>
          <cell r="O49">
            <v>2</v>
          </cell>
          <cell r="Q49">
            <v>40</v>
          </cell>
          <cell r="R49">
            <v>0.0023148148148148147</v>
          </cell>
          <cell r="S49">
            <v>0.0027124999999999996</v>
          </cell>
          <cell r="T49">
            <v>234</v>
          </cell>
          <cell r="U49">
            <v>470.0361010830324</v>
          </cell>
          <cell r="V49">
            <v>39</v>
          </cell>
        </row>
        <row r="50">
          <cell r="B50">
            <v>83</v>
          </cell>
          <cell r="C50" t="str">
            <v>Чорний Олександр Анатолійович</v>
          </cell>
          <cell r="D50" t="str">
            <v>Ію.</v>
          </cell>
          <cell r="E50" t="str">
            <v>Сокирянський район</v>
          </cell>
          <cell r="F50" t="str">
            <v>Сокирянський район</v>
          </cell>
          <cell r="G50">
            <v>0</v>
          </cell>
          <cell r="H50">
            <v>0.0007141203703703703</v>
          </cell>
          <cell r="I50">
            <v>0</v>
          </cell>
          <cell r="J50">
            <v>7</v>
          </cell>
          <cell r="K50">
            <v>4</v>
          </cell>
          <cell r="L50">
            <v>4</v>
          </cell>
          <cell r="M50">
            <v>10</v>
          </cell>
          <cell r="N50">
            <v>10</v>
          </cell>
          <cell r="O50">
            <v>1</v>
          </cell>
          <cell r="Q50">
            <v>36</v>
          </cell>
          <cell r="R50">
            <v>0.0020833333333333333</v>
          </cell>
          <cell r="S50">
            <v>0.0027974537037037035</v>
          </cell>
          <cell r="T50">
            <v>242</v>
          </cell>
          <cell r="U50">
            <v>484.75732049739264</v>
          </cell>
          <cell r="V50">
            <v>40</v>
          </cell>
        </row>
        <row r="51">
          <cell r="B51">
            <v>81</v>
          </cell>
          <cell r="C51" t="str">
            <v>Брайловський Михайло Іванович</v>
          </cell>
          <cell r="D51" t="str">
            <v>Ію.</v>
          </cell>
          <cell r="E51" t="str">
            <v>Сокирянський район</v>
          </cell>
          <cell r="F51" t="str">
            <v>Сокирянський район</v>
          </cell>
          <cell r="G51">
            <v>0</v>
          </cell>
          <cell r="H51">
            <v>0.0007922453703703703</v>
          </cell>
          <cell r="I51">
            <v>5</v>
          </cell>
          <cell r="J51">
            <v>6</v>
          </cell>
          <cell r="K51">
            <v>5</v>
          </cell>
          <cell r="L51">
            <v>1</v>
          </cell>
          <cell r="M51">
            <v>10</v>
          </cell>
          <cell r="N51">
            <v>10</v>
          </cell>
          <cell r="O51">
            <v>2</v>
          </cell>
          <cell r="Q51">
            <v>39</v>
          </cell>
          <cell r="R51">
            <v>0.0022569444444444442</v>
          </cell>
          <cell r="S51">
            <v>0.0030491898148148145</v>
          </cell>
          <cell r="T51">
            <v>263</v>
          </cell>
          <cell r="U51">
            <v>528.3794624949859</v>
          </cell>
          <cell r="V51">
            <v>41</v>
          </cell>
        </row>
        <row r="52">
          <cell r="B52">
            <v>12</v>
          </cell>
          <cell r="C52" t="str">
            <v>Руссу Максим Валерійович</v>
          </cell>
          <cell r="D52" t="str">
            <v>ІІІ</v>
          </cell>
          <cell r="E52" t="str">
            <v>Новоселицький район</v>
          </cell>
          <cell r="F52" t="str">
            <v>Новоселицький ЦТКСЕУМ</v>
          </cell>
          <cell r="G52">
            <v>0</v>
          </cell>
          <cell r="H52">
            <v>0.0005755787037037037</v>
          </cell>
          <cell r="I52">
            <v>5</v>
          </cell>
          <cell r="J52">
            <v>10</v>
          </cell>
          <cell r="K52">
            <v>3</v>
          </cell>
          <cell r="L52">
            <v>7</v>
          </cell>
          <cell r="M52">
            <v>10</v>
          </cell>
          <cell r="N52">
            <v>10</v>
          </cell>
          <cell r="O52">
            <v>0</v>
          </cell>
          <cell r="Q52">
            <v>45</v>
          </cell>
          <cell r="R52">
            <v>0.0026041666666666665</v>
          </cell>
          <cell r="S52">
            <v>0.00317974537037037</v>
          </cell>
          <cell r="T52">
            <v>275</v>
          </cell>
          <cell r="U52">
            <v>551.0028078620136</v>
          </cell>
          <cell r="V52">
            <v>42</v>
          </cell>
        </row>
        <row r="53">
          <cell r="B53">
            <v>94</v>
          </cell>
          <cell r="C53" t="str">
            <v>Гречанюк Даніель Володимирович</v>
          </cell>
          <cell r="D53">
            <v>0</v>
          </cell>
          <cell r="E53" t="str">
            <v>Кельменецький район</v>
          </cell>
          <cell r="F53" t="str">
            <v>Кельменецький район</v>
          </cell>
          <cell r="G53">
            <v>0</v>
          </cell>
          <cell r="H53">
            <v>0.0007907407407407407</v>
          </cell>
          <cell r="I53">
            <v>5</v>
          </cell>
          <cell r="J53">
            <v>10</v>
          </cell>
          <cell r="K53">
            <v>8</v>
          </cell>
          <cell r="L53">
            <v>2</v>
          </cell>
          <cell r="M53">
            <v>10</v>
          </cell>
          <cell r="N53">
            <v>4</v>
          </cell>
          <cell r="O53">
            <v>5</v>
          </cell>
          <cell r="Q53">
            <v>44</v>
          </cell>
          <cell r="R53">
            <v>0.002546296296296296</v>
          </cell>
          <cell r="S53">
            <v>0.003337037037037037</v>
          </cell>
          <cell r="T53">
            <v>288</v>
          </cell>
          <cell r="U53">
            <v>578.2591255515442</v>
          </cell>
          <cell r="V53">
            <v>43</v>
          </cell>
        </row>
        <row r="54">
          <cell r="B54">
            <v>85</v>
          </cell>
          <cell r="C54" t="str">
            <v>Кульбаба Владісдав Юрійович</v>
          </cell>
          <cell r="D54" t="str">
            <v>Ію.</v>
          </cell>
          <cell r="E54" t="str">
            <v>Сокирянський район</v>
          </cell>
          <cell r="F54" t="str">
            <v>Сокирянський район</v>
          </cell>
          <cell r="G54">
            <v>0</v>
          </cell>
          <cell r="H54">
            <v>0.0007221064814814816</v>
          </cell>
          <cell r="I54">
            <v>7</v>
          </cell>
          <cell r="J54">
            <v>10</v>
          </cell>
          <cell r="K54">
            <v>6</v>
          </cell>
          <cell r="L54">
            <v>1</v>
          </cell>
          <cell r="M54">
            <v>10</v>
          </cell>
          <cell r="N54">
            <v>10</v>
          </cell>
          <cell r="O54">
            <v>2</v>
          </cell>
          <cell r="Q54">
            <v>46</v>
          </cell>
          <cell r="R54">
            <v>0.002662037037037037</v>
          </cell>
          <cell r="S54">
            <v>0.0033841435185185185</v>
          </cell>
          <cell r="T54">
            <v>292</v>
          </cell>
          <cell r="U54">
            <v>586.4219815483355</v>
          </cell>
          <cell r="V54">
            <v>44</v>
          </cell>
        </row>
        <row r="55">
          <cell r="B55">
            <v>146</v>
          </cell>
          <cell r="C55" t="str">
            <v>Городенський Микола Тарасович</v>
          </cell>
          <cell r="D55" t="str">
            <v>ІІІ</v>
          </cell>
          <cell r="E55" t="str">
            <v>Заставнівський район</v>
          </cell>
          <cell r="F55" t="str">
            <v>Заставнівський район</v>
          </cell>
          <cell r="G55">
            <v>0</v>
          </cell>
          <cell r="H55">
            <v>0.0007997685185185186</v>
          </cell>
          <cell r="I55">
            <v>0</v>
          </cell>
          <cell r="J55">
            <v>10</v>
          </cell>
          <cell r="K55">
            <v>10</v>
          </cell>
          <cell r="L55">
            <v>6</v>
          </cell>
          <cell r="M55">
            <v>10</v>
          </cell>
          <cell r="N55">
            <v>10</v>
          </cell>
          <cell r="O55">
            <v>1</v>
          </cell>
          <cell r="Q55">
            <v>47</v>
          </cell>
          <cell r="R55">
            <v>0.002719907407407407</v>
          </cell>
          <cell r="S55">
            <v>0.0035196759259259257</v>
          </cell>
          <cell r="T55">
            <v>304</v>
          </cell>
          <cell r="U55">
            <v>609.9077416766947</v>
          </cell>
          <cell r="V55">
            <v>45</v>
          </cell>
        </row>
        <row r="56">
          <cell r="B56">
            <v>82</v>
          </cell>
          <cell r="C56" t="str">
            <v>Сливка олег Вікторович</v>
          </cell>
          <cell r="D56" t="str">
            <v>Ію.</v>
          </cell>
          <cell r="E56" t="str">
            <v>Сокирянський район</v>
          </cell>
          <cell r="F56" t="str">
            <v>Сокирянський район</v>
          </cell>
          <cell r="G56">
            <v>0</v>
          </cell>
          <cell r="H56">
            <v>0.0007857638888888888</v>
          </cell>
          <cell r="I56">
            <v>5</v>
          </cell>
          <cell r="J56">
            <v>10</v>
          </cell>
          <cell r="K56">
            <v>6</v>
          </cell>
          <cell r="L56">
            <v>5</v>
          </cell>
          <cell r="M56">
            <v>10</v>
          </cell>
          <cell r="N56">
            <v>10</v>
          </cell>
          <cell r="O56">
            <v>5</v>
          </cell>
          <cell r="Q56">
            <v>51</v>
          </cell>
          <cell r="R56">
            <v>0.002951388888888889</v>
          </cell>
          <cell r="S56">
            <v>0.0037371527777777776</v>
          </cell>
          <cell r="T56">
            <v>323</v>
          </cell>
          <cell r="U56">
            <v>647.5932611311673</v>
          </cell>
          <cell r="V56">
            <v>46</v>
          </cell>
        </row>
        <row r="57">
          <cell r="B57">
            <v>114</v>
          </cell>
          <cell r="C57" t="str">
            <v>Губан Михайло Михайлов.</v>
          </cell>
          <cell r="D57">
            <v>0</v>
          </cell>
          <cell r="E57" t="str">
            <v>Герцаївський район</v>
          </cell>
          <cell r="F57" t="str">
            <v>Герцаївський район</v>
          </cell>
          <cell r="G57">
            <v>0</v>
          </cell>
          <cell r="H57">
            <v>0.00096875</v>
          </cell>
          <cell r="I57">
            <v>5</v>
          </cell>
          <cell r="J57">
            <v>10</v>
          </cell>
          <cell r="K57">
            <v>10</v>
          </cell>
          <cell r="L57">
            <v>10</v>
          </cell>
          <cell r="M57">
            <v>6</v>
          </cell>
          <cell r="N57">
            <v>10</v>
          </cell>
          <cell r="O57">
            <v>6</v>
          </cell>
          <cell r="Q57">
            <v>57</v>
          </cell>
          <cell r="R57">
            <v>0.0032986111111111107</v>
          </cell>
          <cell r="S57">
            <v>0.004267361111111111</v>
          </cell>
          <cell r="T57">
            <v>369</v>
          </cell>
          <cell r="U57">
            <v>739.4705174488568</v>
          </cell>
          <cell r="V57">
            <v>47</v>
          </cell>
        </row>
      </sheetData>
      <sheetData sheetId="9">
        <row r="8">
          <cell r="U8" t="str">
            <v>Ранг дистанції</v>
          </cell>
        </row>
        <row r="9">
          <cell r="C9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</v>
          </cell>
          <cell r="J10" t="str">
            <v>Колія</v>
          </cell>
          <cell r="K10" t="str">
            <v>Змійка</v>
          </cell>
          <cell r="L10" t="str">
            <v>Кільце</v>
          </cell>
          <cell r="M10" t="str">
            <v>Гойдалка</v>
          </cell>
          <cell r="N10" t="str">
            <v>Вісімка</v>
          </cell>
          <cell r="O10" t="str">
            <v>СТОП</v>
          </cell>
          <cell r="Q10" t="str">
            <v>Сума штрафу</v>
          </cell>
          <cell r="R10" t="str">
            <v>Штрафний час</v>
          </cell>
          <cell r="S10" t="str">
            <v>Результат</v>
          </cell>
          <cell r="T10" t="str">
            <v>Результат в сек.</v>
          </cell>
          <cell r="U10" t="str">
            <v>Відносний результат</v>
          </cell>
          <cell r="V10" t="str">
            <v>Місце</v>
          </cell>
        </row>
        <row r="11">
          <cell r="B11">
            <v>76</v>
          </cell>
          <cell r="C11" t="str">
            <v>Гузун Олена Миколаївна</v>
          </cell>
          <cell r="D11" t="str">
            <v>ІІІ</v>
          </cell>
          <cell r="E11" t="str">
            <v>Новоселицький район</v>
          </cell>
          <cell r="F11" t="str">
            <v>Новоселицький район</v>
          </cell>
          <cell r="G11">
            <v>0</v>
          </cell>
          <cell r="H11">
            <v>0.0007166666666666667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>
            <v>0</v>
          </cell>
          <cell r="Q11">
            <v>4</v>
          </cell>
          <cell r="R11">
            <v>0.00023148148148148146</v>
          </cell>
          <cell r="S11">
            <v>0.0009481481481481482</v>
          </cell>
          <cell r="T11">
            <v>82</v>
          </cell>
          <cell r="U11">
            <v>100</v>
          </cell>
        </row>
        <row r="12">
          <cell r="B12">
            <v>16</v>
          </cell>
          <cell r="C12" t="str">
            <v>Гульпе Марта Юрієвна</v>
          </cell>
          <cell r="D12" t="str">
            <v>ІІ</v>
          </cell>
          <cell r="E12" t="str">
            <v>Новоселицький район</v>
          </cell>
          <cell r="F12" t="str">
            <v>Новоселицький ЦТКСЕУМ</v>
          </cell>
          <cell r="G12">
            <v>0</v>
          </cell>
          <cell r="H12">
            <v>0.0006946759259259258</v>
          </cell>
          <cell r="I12">
            <v>0</v>
          </cell>
          <cell r="J12">
            <v>3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5</v>
          </cell>
          <cell r="Q12">
            <v>13</v>
          </cell>
          <cell r="R12">
            <v>0.0007523148148148147</v>
          </cell>
          <cell r="S12">
            <v>0.0014469907407407404</v>
          </cell>
          <cell r="T12">
            <v>125</v>
          </cell>
          <cell r="U12">
            <v>152.61230468749997</v>
          </cell>
        </row>
        <row r="13">
          <cell r="B13">
            <v>75</v>
          </cell>
          <cell r="C13" t="str">
            <v>Бернік Вікторія Динівна</v>
          </cell>
          <cell r="D13" t="str">
            <v>ІІІ</v>
          </cell>
          <cell r="E13" t="str">
            <v>Новоселицький район</v>
          </cell>
          <cell r="F13" t="str">
            <v>Новоселицький район</v>
          </cell>
          <cell r="G13">
            <v>0</v>
          </cell>
          <cell r="H13">
            <v>0.00081875</v>
          </cell>
          <cell r="I13">
            <v>0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Q13">
            <v>11</v>
          </cell>
          <cell r="R13">
            <v>0.000636574074074074</v>
          </cell>
          <cell r="S13">
            <v>0.0014553240740740742</v>
          </cell>
          <cell r="T13">
            <v>126</v>
          </cell>
          <cell r="U13">
            <v>153.4912109375</v>
          </cell>
        </row>
        <row r="14">
          <cell r="B14">
            <v>64</v>
          </cell>
          <cell r="C14" t="str">
            <v>Дяченко Валерія Геннадіївна</v>
          </cell>
          <cell r="D14" t="str">
            <v>ІІІ</v>
          </cell>
          <cell r="E14" t="str">
            <v>м.Чернівці</v>
          </cell>
          <cell r="F14" t="str">
            <v>ОЦТКЕУМ</v>
          </cell>
          <cell r="G14">
            <v>0</v>
          </cell>
          <cell r="H14">
            <v>0.0008331018518518518</v>
          </cell>
          <cell r="I14">
            <v>0</v>
          </cell>
          <cell r="J14">
            <v>10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1</v>
          </cell>
          <cell r="Q14">
            <v>16</v>
          </cell>
          <cell r="R14">
            <v>0.0009259259259259259</v>
          </cell>
          <cell r="S14">
            <v>0.0017590277777777778</v>
          </cell>
          <cell r="T14">
            <v>152</v>
          </cell>
          <cell r="U14">
            <v>185.5224609375</v>
          </cell>
        </row>
        <row r="15">
          <cell r="B15">
            <v>15</v>
          </cell>
          <cell r="C15" t="str">
            <v>Бурла Тетяна Генадіївна</v>
          </cell>
          <cell r="D15" t="str">
            <v>ІІІ</v>
          </cell>
          <cell r="E15" t="str">
            <v>Новоселицький район</v>
          </cell>
          <cell r="F15" t="str">
            <v>Новоселицький ЦТКСЕУМ</v>
          </cell>
          <cell r="G15">
            <v>0</v>
          </cell>
          <cell r="H15">
            <v>0.0008295138888888891</v>
          </cell>
          <cell r="I15">
            <v>0</v>
          </cell>
          <cell r="J15">
            <v>2</v>
          </cell>
          <cell r="K15">
            <v>2</v>
          </cell>
          <cell r="L15">
            <v>0</v>
          </cell>
          <cell r="M15">
            <v>3</v>
          </cell>
          <cell r="N15">
            <v>10</v>
          </cell>
          <cell r="O15">
            <v>0</v>
          </cell>
          <cell r="Q15">
            <v>17</v>
          </cell>
          <cell r="R15">
            <v>0.0009837962962962962</v>
          </cell>
          <cell r="S15">
            <v>0.0018133101851851852</v>
          </cell>
          <cell r="T15">
            <v>157</v>
          </cell>
          <cell r="U15">
            <v>191.24755859375</v>
          </cell>
        </row>
        <row r="16">
          <cell r="B16">
            <v>42</v>
          </cell>
          <cell r="C16" t="str">
            <v>Велущак Христина Сергіївна</v>
          </cell>
          <cell r="D16" t="str">
            <v>ІІІ</v>
          </cell>
          <cell r="E16" t="str">
            <v>Чернівці</v>
          </cell>
          <cell r="F16" t="str">
            <v>м.Чернівці</v>
          </cell>
          <cell r="G16">
            <v>0</v>
          </cell>
          <cell r="H16">
            <v>0.0007824074074074074</v>
          </cell>
          <cell r="I16">
            <v>0</v>
          </cell>
          <cell r="J16">
            <v>5</v>
          </cell>
          <cell r="K16">
            <v>0</v>
          </cell>
          <cell r="L16">
            <v>0</v>
          </cell>
          <cell r="M16">
            <v>5</v>
          </cell>
          <cell r="N16">
            <v>3</v>
          </cell>
          <cell r="O16">
            <v>5</v>
          </cell>
          <cell r="Q16">
            <v>18</v>
          </cell>
          <cell r="R16">
            <v>0.0010416666666666667</v>
          </cell>
          <cell r="S16">
            <v>0.001824074074074074</v>
          </cell>
          <cell r="T16">
            <v>158</v>
          </cell>
          <cell r="U16">
            <v>192.3828125</v>
          </cell>
        </row>
        <row r="17">
          <cell r="B17">
            <v>26</v>
          </cell>
          <cell r="C17" t="str">
            <v>Бурла Міхаєла Флорівна</v>
          </cell>
          <cell r="D17" t="str">
            <v>ІІІ</v>
          </cell>
          <cell r="E17" t="str">
            <v>Глибоцький район</v>
          </cell>
          <cell r="F17" t="str">
            <v>Глибоцький район</v>
          </cell>
          <cell r="G17">
            <v>0</v>
          </cell>
          <cell r="H17">
            <v>0.0007071759259259259</v>
          </cell>
          <cell r="I17">
            <v>5</v>
          </cell>
          <cell r="J17">
            <v>1</v>
          </cell>
          <cell r="K17">
            <v>6</v>
          </cell>
          <cell r="L17">
            <v>0</v>
          </cell>
          <cell r="M17">
            <v>0</v>
          </cell>
          <cell r="N17">
            <v>1</v>
          </cell>
          <cell r="O17">
            <v>10</v>
          </cell>
          <cell r="P17">
            <v>0</v>
          </cell>
          <cell r="Q17">
            <v>23</v>
          </cell>
          <cell r="R17">
            <v>0.0013310185185185185</v>
          </cell>
          <cell r="S17">
            <v>0.0020381944444444445</v>
          </cell>
          <cell r="T17">
            <v>176</v>
          </cell>
          <cell r="U17">
            <v>214.9658203125</v>
          </cell>
        </row>
        <row r="18">
          <cell r="B18">
            <v>142</v>
          </cell>
          <cell r="C18" t="str">
            <v>Бурега Христина Анатоліївна</v>
          </cell>
          <cell r="D18" t="str">
            <v>ІІІ</v>
          </cell>
          <cell r="E18" t="str">
            <v>Заставнівський район</v>
          </cell>
          <cell r="F18" t="str">
            <v>Заставнівський район</v>
          </cell>
          <cell r="G18">
            <v>0</v>
          </cell>
          <cell r="H18">
            <v>0.0009354166666666668</v>
          </cell>
          <cell r="I18">
            <v>0</v>
          </cell>
          <cell r="J18">
            <v>3</v>
          </cell>
          <cell r="K18">
            <v>9</v>
          </cell>
          <cell r="L18">
            <v>2</v>
          </cell>
          <cell r="M18">
            <v>1</v>
          </cell>
          <cell r="N18">
            <v>10</v>
          </cell>
          <cell r="O18">
            <v>1</v>
          </cell>
          <cell r="Q18">
            <v>26</v>
          </cell>
          <cell r="R18">
            <v>0.0015046296296296294</v>
          </cell>
          <cell r="S18">
            <v>0.002440046296296296</v>
          </cell>
          <cell r="T18">
            <v>211</v>
          </cell>
          <cell r="U18">
            <v>257.34863281249994</v>
          </cell>
        </row>
        <row r="19">
          <cell r="B19">
            <v>56</v>
          </cell>
          <cell r="C19" t="str">
            <v>Ілюк Ірина Іллівна</v>
          </cell>
          <cell r="D19" t="str">
            <v>ІІІ</v>
          </cell>
          <cell r="E19" t="str">
            <v>Глибоцький район</v>
          </cell>
          <cell r="F19" t="str">
            <v>Глибоцький ЦТКСЕУМ</v>
          </cell>
          <cell r="G19">
            <v>0</v>
          </cell>
          <cell r="H19">
            <v>0.0007653935185185185</v>
          </cell>
          <cell r="I19">
            <v>0</v>
          </cell>
          <cell r="J19">
            <v>6</v>
          </cell>
          <cell r="K19">
            <v>4</v>
          </cell>
          <cell r="L19">
            <v>0</v>
          </cell>
          <cell r="M19">
            <v>10</v>
          </cell>
          <cell r="N19">
            <v>9</v>
          </cell>
          <cell r="O19">
            <v>1</v>
          </cell>
          <cell r="Q19">
            <v>30</v>
          </cell>
          <cell r="R19">
            <v>0.001736111111111111</v>
          </cell>
          <cell r="S19">
            <v>0.0025015046296296296</v>
          </cell>
          <cell r="T19">
            <v>216</v>
          </cell>
          <cell r="U19">
            <v>263.83056640625</v>
          </cell>
        </row>
        <row r="20">
          <cell r="B20">
            <v>55</v>
          </cell>
          <cell r="C20" t="str">
            <v>Варварюк Світлана Флорівна</v>
          </cell>
          <cell r="D20" t="str">
            <v>ІІІ</v>
          </cell>
          <cell r="E20" t="str">
            <v>Глибоцький район</v>
          </cell>
          <cell r="F20" t="str">
            <v>Глибоцький ЦТКСЕУМ</v>
          </cell>
          <cell r="G20">
            <v>0</v>
          </cell>
          <cell r="H20">
            <v>0.0008501157407407407</v>
          </cell>
          <cell r="I20">
            <v>0</v>
          </cell>
          <cell r="J20">
            <v>10</v>
          </cell>
          <cell r="K20">
            <v>2</v>
          </cell>
          <cell r="L20">
            <v>6</v>
          </cell>
          <cell r="M20">
            <v>0</v>
          </cell>
          <cell r="N20">
            <v>10</v>
          </cell>
          <cell r="O20">
            <v>1</v>
          </cell>
          <cell r="Q20">
            <v>29</v>
          </cell>
          <cell r="R20">
            <v>0.0016782407407407406</v>
          </cell>
          <cell r="S20">
            <v>0.0025283564814814813</v>
          </cell>
          <cell r="T20">
            <v>218</v>
          </cell>
          <cell r="U20">
            <v>266.66259765624994</v>
          </cell>
        </row>
        <row r="21">
          <cell r="B21">
            <v>141</v>
          </cell>
          <cell r="C21" t="str">
            <v>Цибуляк Марія Сергіївна</v>
          </cell>
          <cell r="D21" t="str">
            <v>ІІІ</v>
          </cell>
          <cell r="E21" t="str">
            <v>Заставнівський район</v>
          </cell>
          <cell r="F21" t="str">
            <v>Заставнівський район</v>
          </cell>
          <cell r="G21">
            <v>0</v>
          </cell>
          <cell r="H21">
            <v>0.0008041666666666666</v>
          </cell>
          <cell r="I21">
            <v>0</v>
          </cell>
          <cell r="J21">
            <v>10</v>
          </cell>
          <cell r="K21">
            <v>2</v>
          </cell>
          <cell r="L21">
            <v>0</v>
          </cell>
          <cell r="M21">
            <v>10</v>
          </cell>
          <cell r="N21">
            <v>10</v>
          </cell>
          <cell r="O21">
            <v>1</v>
          </cell>
          <cell r="Q21">
            <v>33</v>
          </cell>
          <cell r="R21">
            <v>0.0019097222222222222</v>
          </cell>
          <cell r="S21">
            <v>0.002713888888888889</v>
          </cell>
          <cell r="T21">
            <v>234</v>
          </cell>
          <cell r="U21">
            <v>286.23046875</v>
          </cell>
        </row>
        <row r="22">
          <cell r="B22">
            <v>115</v>
          </cell>
          <cell r="C22" t="str">
            <v>Андрус Тетяна Георгіївна</v>
          </cell>
          <cell r="D22">
            <v>0</v>
          </cell>
          <cell r="E22" t="str">
            <v>Герцаївський район</v>
          </cell>
          <cell r="F22" t="str">
            <v>Герцаївський район</v>
          </cell>
          <cell r="G22">
            <v>0</v>
          </cell>
          <cell r="H22">
            <v>0.0006511574074074075</v>
          </cell>
          <cell r="I22">
            <v>5</v>
          </cell>
          <cell r="J22">
            <v>7</v>
          </cell>
          <cell r="K22">
            <v>6</v>
          </cell>
          <cell r="L22">
            <v>0</v>
          </cell>
          <cell r="M22">
            <v>10</v>
          </cell>
          <cell r="N22">
            <v>10</v>
          </cell>
          <cell r="O22">
            <v>2</v>
          </cell>
          <cell r="Q22">
            <v>40</v>
          </cell>
          <cell r="R22">
            <v>0.0023148148148148147</v>
          </cell>
          <cell r="S22">
            <v>0.0029659722222222223</v>
          </cell>
          <cell r="T22">
            <v>256</v>
          </cell>
          <cell r="U22">
            <v>312.8173828125</v>
          </cell>
        </row>
        <row r="23">
          <cell r="B23">
            <v>25</v>
          </cell>
          <cell r="C23" t="str">
            <v>Гросу Марія Георгіївна</v>
          </cell>
          <cell r="D23" t="str">
            <v>ІІІ</v>
          </cell>
          <cell r="E23" t="str">
            <v>Глибоцький район</v>
          </cell>
          <cell r="F23" t="str">
            <v>Глибоцький район</v>
          </cell>
          <cell r="G23">
            <v>0</v>
          </cell>
          <cell r="H23">
            <v>0.000720949074074074</v>
          </cell>
          <cell r="I23">
            <v>5</v>
          </cell>
          <cell r="J23">
            <v>10</v>
          </cell>
          <cell r="K23">
            <v>0</v>
          </cell>
          <cell r="L23">
            <v>3</v>
          </cell>
          <cell r="M23">
            <v>10</v>
          </cell>
          <cell r="N23">
            <v>6</v>
          </cell>
          <cell r="O23">
            <v>5</v>
          </cell>
          <cell r="Q23">
            <v>39</v>
          </cell>
          <cell r="R23">
            <v>0.0022569444444444442</v>
          </cell>
          <cell r="S23">
            <v>0.002977893518518518</v>
          </cell>
          <cell r="T23">
            <v>257</v>
          </cell>
          <cell r="U23">
            <v>314.07470703124994</v>
          </cell>
        </row>
        <row r="24">
          <cell r="B24">
            <v>95</v>
          </cell>
          <cell r="C24" t="str">
            <v>Боднар Ольга Іванівна</v>
          </cell>
          <cell r="D24">
            <v>0</v>
          </cell>
          <cell r="E24" t="str">
            <v>Кельменецький район</v>
          </cell>
          <cell r="F24" t="str">
            <v>Кельменецький район</v>
          </cell>
          <cell r="G24">
            <v>0</v>
          </cell>
          <cell r="H24">
            <v>0.0010797453703703705</v>
          </cell>
          <cell r="I24">
            <v>0</v>
          </cell>
          <cell r="J24">
            <v>10</v>
          </cell>
          <cell r="K24">
            <v>2</v>
          </cell>
          <cell r="L24">
            <v>1</v>
          </cell>
          <cell r="M24">
            <v>10</v>
          </cell>
          <cell r="N24">
            <v>10</v>
          </cell>
          <cell r="O24">
            <v>1</v>
          </cell>
          <cell r="Q24">
            <v>34</v>
          </cell>
          <cell r="R24">
            <v>0.0019675925925925924</v>
          </cell>
          <cell r="S24">
            <v>0.0030473379629629626</v>
          </cell>
          <cell r="T24">
            <v>263</v>
          </cell>
          <cell r="U24">
            <v>321.39892578124994</v>
          </cell>
        </row>
        <row r="25">
          <cell r="B25">
            <v>122</v>
          </cell>
          <cell r="C25" t="str">
            <v>Маковійчук Оксана Миколаївна</v>
          </cell>
          <cell r="D25" t="str">
            <v>ІІІ</v>
          </cell>
          <cell r="E25" t="str">
            <v>Путильський район</v>
          </cell>
          <cell r="F25" t="str">
            <v>Путильський район</v>
          </cell>
          <cell r="G25">
            <v>0</v>
          </cell>
          <cell r="H25">
            <v>0.0009629629629629631</v>
          </cell>
          <cell r="I25">
            <v>0</v>
          </cell>
          <cell r="J25">
            <v>10</v>
          </cell>
          <cell r="K25">
            <v>3</v>
          </cell>
          <cell r="L25">
            <v>0</v>
          </cell>
          <cell r="M25">
            <v>10</v>
          </cell>
          <cell r="N25">
            <v>10</v>
          </cell>
          <cell r="O25">
            <v>5</v>
          </cell>
          <cell r="Q25">
            <v>38</v>
          </cell>
          <cell r="R25">
            <v>0.0021990740740740738</v>
          </cell>
          <cell r="S25">
            <v>0.003162037037037037</v>
          </cell>
          <cell r="T25">
            <v>273</v>
          </cell>
          <cell r="U25">
            <v>333.49609375</v>
          </cell>
        </row>
        <row r="26">
          <cell r="B26">
            <v>84</v>
          </cell>
          <cell r="C26" t="str">
            <v>Легкун Юлія Русланівна</v>
          </cell>
          <cell r="D26" t="str">
            <v>Ію.</v>
          </cell>
          <cell r="E26" t="str">
            <v>Сокирянський район</v>
          </cell>
          <cell r="F26" t="str">
            <v>Сокирянський район</v>
          </cell>
          <cell r="G26">
            <v>0</v>
          </cell>
          <cell r="H26">
            <v>0.0009243055555555555</v>
          </cell>
          <cell r="I26">
            <v>5</v>
          </cell>
          <cell r="J26">
            <v>10</v>
          </cell>
          <cell r="K26">
            <v>3</v>
          </cell>
          <cell r="L26">
            <v>5</v>
          </cell>
          <cell r="M26">
            <v>5</v>
          </cell>
          <cell r="N26">
            <v>10</v>
          </cell>
          <cell r="O26">
            <v>1</v>
          </cell>
          <cell r="Q26">
            <v>39</v>
          </cell>
          <cell r="R26">
            <v>0.0022569444444444442</v>
          </cell>
          <cell r="S26">
            <v>0.0031812499999999996</v>
          </cell>
          <cell r="T26">
            <v>275</v>
          </cell>
          <cell r="U26">
            <v>335.52246093749994</v>
          </cell>
        </row>
        <row r="27">
          <cell r="B27">
            <v>116</v>
          </cell>
          <cell r="C27" t="str">
            <v>Морарь Ганна Костянтинів.</v>
          </cell>
          <cell r="D27">
            <v>0</v>
          </cell>
          <cell r="E27" t="str">
            <v>Герцаївський район</v>
          </cell>
          <cell r="F27" t="str">
            <v>Герцаївський район</v>
          </cell>
          <cell r="G27">
            <v>0</v>
          </cell>
          <cell r="H27">
            <v>0.0006652777777777778</v>
          </cell>
          <cell r="I27">
            <v>5</v>
          </cell>
          <cell r="J27">
            <v>10</v>
          </cell>
          <cell r="K27">
            <v>10</v>
          </cell>
          <cell r="L27">
            <v>3</v>
          </cell>
          <cell r="M27">
            <v>10</v>
          </cell>
          <cell r="N27">
            <v>10</v>
          </cell>
          <cell r="O27">
            <v>1</v>
          </cell>
          <cell r="Q27">
            <v>49</v>
          </cell>
          <cell r="R27">
            <v>0.002835648148148148</v>
          </cell>
          <cell r="S27">
            <v>0.0035009259259259256</v>
          </cell>
          <cell r="T27">
            <v>302</v>
          </cell>
          <cell r="U27">
            <v>369.23828124999994</v>
          </cell>
        </row>
        <row r="28">
          <cell r="B28">
            <v>121</v>
          </cell>
          <cell r="C28" t="str">
            <v>Бубряк Діана Михайлівна </v>
          </cell>
          <cell r="D28" t="str">
            <v>ІІІ</v>
          </cell>
          <cell r="E28" t="str">
            <v>Путильський район</v>
          </cell>
          <cell r="F28" t="str">
            <v>Путильський район</v>
          </cell>
          <cell r="G28">
            <v>0</v>
          </cell>
          <cell r="H28">
            <v>0.0005372685185185186</v>
          </cell>
          <cell r="I28">
            <v>0</v>
          </cell>
          <cell r="J28">
            <v>10</v>
          </cell>
          <cell r="K28">
            <v>10</v>
          </cell>
          <cell r="L28">
            <v>6</v>
          </cell>
          <cell r="M28">
            <v>10</v>
          </cell>
          <cell r="N28">
            <v>10</v>
          </cell>
          <cell r="O28">
            <v>6</v>
          </cell>
          <cell r="Q28">
            <v>52</v>
          </cell>
          <cell r="R28">
            <v>0.003009259259259259</v>
          </cell>
          <cell r="S28">
            <v>0.0035465277777777774</v>
          </cell>
          <cell r="T28">
            <v>306</v>
          </cell>
          <cell r="U28">
            <v>374.04785156249994</v>
          </cell>
        </row>
        <row r="29">
          <cell r="B29">
            <v>36</v>
          </cell>
          <cell r="C29" t="str">
            <v>Шевчукевич Віола Володимирівна</v>
          </cell>
          <cell r="D29">
            <v>0</v>
          </cell>
          <cell r="E29" t="str">
            <v>Сторожинецький район</v>
          </cell>
          <cell r="F29" t="str">
            <v>Сторожинецький район</v>
          </cell>
          <cell r="G29">
            <v>0</v>
          </cell>
          <cell r="H29">
            <v>0.0012215277777777778</v>
          </cell>
          <cell r="I29">
            <v>0</v>
          </cell>
          <cell r="J29">
            <v>10</v>
          </cell>
          <cell r="K29">
            <v>10</v>
          </cell>
          <cell r="L29">
            <v>0</v>
          </cell>
          <cell r="M29">
            <v>10</v>
          </cell>
          <cell r="N29">
            <v>10</v>
          </cell>
          <cell r="O29">
            <v>1</v>
          </cell>
          <cell r="Q29">
            <v>41</v>
          </cell>
          <cell r="R29">
            <v>0.002372685185185185</v>
          </cell>
          <cell r="S29">
            <v>0.003594212962962963</v>
          </cell>
          <cell r="T29">
            <v>311</v>
          </cell>
          <cell r="U29">
            <v>379.0771484375</v>
          </cell>
        </row>
        <row r="30">
          <cell r="B30">
            <v>96</v>
          </cell>
          <cell r="C30" t="str">
            <v>Кушнір Ірина Віталіївна</v>
          </cell>
          <cell r="D30">
            <v>0</v>
          </cell>
          <cell r="E30" t="str">
            <v>Кельменецький район</v>
          </cell>
          <cell r="F30" t="str">
            <v>Кельменецький район</v>
          </cell>
          <cell r="G30">
            <v>0</v>
          </cell>
          <cell r="H30">
            <v>0.0010793981481481481</v>
          </cell>
          <cell r="I30">
            <v>7</v>
          </cell>
          <cell r="J30">
            <v>10</v>
          </cell>
          <cell r="K30">
            <v>2</v>
          </cell>
          <cell r="L30">
            <v>4</v>
          </cell>
          <cell r="M30">
            <v>11</v>
          </cell>
          <cell r="N30">
            <v>10</v>
          </cell>
          <cell r="O30">
            <v>1</v>
          </cell>
          <cell r="Q30">
            <v>45</v>
          </cell>
          <cell r="R30">
            <v>0.0026041666666666665</v>
          </cell>
          <cell r="S30">
            <v>0.003683564814814815</v>
          </cell>
          <cell r="T30">
            <v>318</v>
          </cell>
          <cell r="U30">
            <v>388.5009765625</v>
          </cell>
        </row>
        <row r="31">
          <cell r="B31">
            <v>86</v>
          </cell>
          <cell r="C31" t="str">
            <v>Бучка Вікторія Олександрівна</v>
          </cell>
          <cell r="D31" t="str">
            <v>Ію.</v>
          </cell>
          <cell r="E31" t="str">
            <v>Сокирянський район</v>
          </cell>
          <cell r="F31" t="str">
            <v>Сокирянський район</v>
          </cell>
          <cell r="G31">
            <v>0</v>
          </cell>
          <cell r="H31">
            <v>0.0007719907407407406</v>
          </cell>
          <cell r="I31">
            <v>5</v>
          </cell>
          <cell r="J31">
            <v>10</v>
          </cell>
          <cell r="K31">
            <v>10</v>
          </cell>
          <cell r="L31">
            <v>5</v>
          </cell>
          <cell r="M31">
            <v>10</v>
          </cell>
          <cell r="N31">
            <v>10</v>
          </cell>
          <cell r="O31">
            <v>1</v>
          </cell>
          <cell r="Q31">
            <v>51</v>
          </cell>
          <cell r="R31">
            <v>0.002951388888888889</v>
          </cell>
          <cell r="S31">
            <v>0.0037233796296296294</v>
          </cell>
          <cell r="T31">
            <v>322</v>
          </cell>
          <cell r="U31">
            <v>392.70019531249994</v>
          </cell>
        </row>
        <row r="32">
          <cell r="B32">
            <v>43</v>
          </cell>
          <cell r="C32" t="str">
            <v>Салюк Вікторія Миколаївна</v>
          </cell>
          <cell r="D32" t="str">
            <v>ІІІ</v>
          </cell>
          <cell r="E32" t="str">
            <v>Чернівці</v>
          </cell>
          <cell r="F32" t="str">
            <v>м.Чернівці</v>
          </cell>
          <cell r="G32">
            <v>0</v>
          </cell>
          <cell r="H32">
            <v>0.0012841435185185184</v>
          </cell>
          <cell r="I32">
            <v>0</v>
          </cell>
          <cell r="J32">
            <v>10</v>
          </cell>
          <cell r="K32">
            <v>8</v>
          </cell>
          <cell r="L32">
            <v>0</v>
          </cell>
          <cell r="M32">
            <v>10</v>
          </cell>
          <cell r="N32">
            <v>10</v>
          </cell>
          <cell r="O32">
            <v>5</v>
          </cell>
          <cell r="Q32">
            <v>43</v>
          </cell>
          <cell r="R32">
            <v>0.0024884259259259256</v>
          </cell>
          <cell r="S32">
            <v>0.003772569444444444</v>
          </cell>
          <cell r="T32">
            <v>326</v>
          </cell>
          <cell r="U32">
            <v>397.8881835937499</v>
          </cell>
        </row>
        <row r="33">
          <cell r="B33">
            <v>34</v>
          </cell>
          <cell r="C33" t="str">
            <v>Губко Анастасія Миколаївна</v>
          </cell>
          <cell r="D33">
            <v>0</v>
          </cell>
          <cell r="E33" t="str">
            <v>Сторожинецький район</v>
          </cell>
          <cell r="F33" t="str">
            <v>Сторожинецький район</v>
          </cell>
          <cell r="G33">
            <v>0</v>
          </cell>
          <cell r="Q33">
            <v>0</v>
          </cell>
          <cell r="R33">
            <v>0</v>
          </cell>
          <cell r="S33" t="str">
            <v>DS</v>
          </cell>
          <cell r="T33" t="str">
            <v>DS</v>
          </cell>
        </row>
      </sheetData>
      <sheetData sheetId="10">
        <row r="9">
          <cell r="B9" t="str">
            <v>Клас суден каяк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Час старту</v>
          </cell>
          <cell r="J10" t="str">
            <v>Час фінішу</v>
          </cell>
          <cell r="K10" t="str">
            <v>Штрафний час</v>
          </cell>
          <cell r="L10" t="str">
            <v>Час на дистанції</v>
          </cell>
          <cell r="M10" t="str">
            <v>Результат</v>
          </cell>
          <cell r="N10" t="str">
            <v>Результат в сек.</v>
          </cell>
        </row>
        <row r="11">
          <cell r="B11">
            <v>10</v>
          </cell>
          <cell r="C11">
            <v>0</v>
          </cell>
          <cell r="D11">
            <v>0</v>
          </cell>
          <cell r="E11" t="str">
            <v>Новоселицький район</v>
          </cell>
          <cell r="F11" t="str">
            <v>Новоселицький ЦТКСЕУМ</v>
          </cell>
          <cell r="G11">
            <v>0</v>
          </cell>
          <cell r="H11">
            <v>6</v>
          </cell>
          <cell r="I11">
            <v>0.0006944444444444445</v>
          </cell>
          <cell r="J11">
            <v>0.010555555555555554</v>
          </cell>
          <cell r="K11">
            <v>0.0003472222222222222</v>
          </cell>
          <cell r="L11">
            <v>0.00986111111111111</v>
          </cell>
          <cell r="M11">
            <v>0.010208333333333333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K12">
            <v>0</v>
          </cell>
          <cell r="L12">
            <v>0</v>
          </cell>
          <cell r="M12">
            <v>0</v>
          </cell>
        </row>
        <row r="13"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K13">
            <v>0</v>
          </cell>
          <cell r="L13">
            <v>0</v>
          </cell>
          <cell r="M13">
            <v>0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K14">
            <v>0</v>
          </cell>
          <cell r="L14">
            <v>0</v>
          </cell>
          <cell r="M14">
            <v>0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K15">
            <v>0</v>
          </cell>
          <cell r="L15">
            <v>0</v>
          </cell>
          <cell r="M15">
            <v>0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K16">
            <v>0</v>
          </cell>
          <cell r="L16">
            <v>0</v>
          </cell>
          <cell r="M16">
            <v>0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K17">
            <v>0</v>
          </cell>
          <cell r="L17">
            <v>0</v>
          </cell>
          <cell r="M17">
            <v>0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K18">
            <v>0</v>
          </cell>
          <cell r="L18">
            <v>0</v>
          </cell>
          <cell r="M18">
            <v>0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K19">
            <v>0</v>
          </cell>
          <cell r="L19">
            <v>0</v>
          </cell>
          <cell r="M19">
            <v>0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K20">
            <v>0</v>
          </cell>
          <cell r="L20">
            <v>0</v>
          </cell>
          <cell r="M20">
            <v>0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K21">
            <v>0</v>
          </cell>
          <cell r="L21">
            <v>0</v>
          </cell>
          <cell r="M21">
            <v>0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K22">
            <v>0</v>
          </cell>
          <cell r="L22">
            <v>0</v>
          </cell>
          <cell r="M22">
            <v>0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K23">
            <v>0</v>
          </cell>
          <cell r="L23">
            <v>0</v>
          </cell>
          <cell r="M23">
            <v>0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K24">
            <v>0</v>
          </cell>
          <cell r="L24">
            <v>0</v>
          </cell>
          <cell r="M24">
            <v>0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K25">
            <v>0</v>
          </cell>
          <cell r="L25">
            <v>0</v>
          </cell>
          <cell r="M25">
            <v>0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K26">
            <v>0</v>
          </cell>
          <cell r="L26">
            <v>0</v>
          </cell>
          <cell r="M26">
            <v>0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K27">
            <v>0</v>
          </cell>
          <cell r="L27">
            <v>0</v>
          </cell>
          <cell r="M27">
            <v>0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K28">
            <v>0</v>
          </cell>
          <cell r="L28">
            <v>0</v>
          </cell>
          <cell r="M28">
            <v>0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K29">
            <v>0</v>
          </cell>
          <cell r="L29">
            <v>0</v>
          </cell>
          <cell r="M29">
            <v>0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K30">
            <v>0</v>
          </cell>
          <cell r="L30">
            <v>0</v>
          </cell>
          <cell r="M30">
            <v>0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K31">
            <v>0</v>
          </cell>
          <cell r="L31">
            <v>0</v>
          </cell>
          <cell r="M31">
            <v>0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K32">
            <v>0</v>
          </cell>
          <cell r="L32">
            <v>0</v>
          </cell>
          <cell r="M32">
            <v>0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K33">
            <v>0</v>
          </cell>
          <cell r="L33">
            <v>0</v>
          </cell>
          <cell r="M33">
            <v>0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K34">
            <v>0</v>
          </cell>
          <cell r="L34">
            <v>0</v>
          </cell>
          <cell r="M34">
            <v>0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K35">
            <v>0</v>
          </cell>
          <cell r="L35">
            <v>0</v>
          </cell>
          <cell r="M35">
            <v>0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K36">
            <v>0</v>
          </cell>
          <cell r="L36">
            <v>0</v>
          </cell>
          <cell r="M36">
            <v>0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K37">
            <v>0</v>
          </cell>
          <cell r="L37">
            <v>0</v>
          </cell>
          <cell r="M37">
            <v>0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K38">
            <v>0</v>
          </cell>
          <cell r="L38">
            <v>0</v>
          </cell>
          <cell r="M38">
            <v>0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K39">
            <v>0</v>
          </cell>
          <cell r="L39">
            <v>0</v>
          </cell>
          <cell r="M39">
            <v>0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K40">
            <v>0</v>
          </cell>
          <cell r="L40">
            <v>0</v>
          </cell>
          <cell r="M40">
            <v>0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K41">
            <v>0</v>
          </cell>
          <cell r="L41">
            <v>0</v>
          </cell>
          <cell r="M41">
            <v>0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K42">
            <v>0</v>
          </cell>
          <cell r="L42">
            <v>0</v>
          </cell>
          <cell r="M42">
            <v>0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K43">
            <v>0</v>
          </cell>
          <cell r="L43">
            <v>0</v>
          </cell>
          <cell r="M43">
            <v>0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K44">
            <v>0</v>
          </cell>
          <cell r="L44">
            <v>0</v>
          </cell>
          <cell r="M44">
            <v>0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K45">
            <v>0</v>
          </cell>
          <cell r="L45">
            <v>0</v>
          </cell>
          <cell r="M45">
            <v>0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K46">
            <v>0</v>
          </cell>
          <cell r="L46">
            <v>0</v>
          </cell>
          <cell r="M46">
            <v>0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K47">
            <v>0</v>
          </cell>
          <cell r="L47">
            <v>0</v>
          </cell>
          <cell r="M47">
            <v>0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K48">
            <v>0</v>
          </cell>
          <cell r="L48">
            <v>0</v>
          </cell>
          <cell r="M48">
            <v>0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K49">
            <v>0</v>
          </cell>
          <cell r="L49">
            <v>0</v>
          </cell>
          <cell r="M49">
            <v>0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K50">
            <v>0</v>
          </cell>
          <cell r="L50">
            <v>0</v>
          </cell>
          <cell r="M50">
            <v>0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K51">
            <v>0</v>
          </cell>
          <cell r="L51">
            <v>0</v>
          </cell>
          <cell r="M51">
            <v>0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K52">
            <v>0</v>
          </cell>
          <cell r="L52">
            <v>0</v>
          </cell>
          <cell r="M52">
            <v>0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K53">
            <v>0</v>
          </cell>
          <cell r="L53">
            <v>0</v>
          </cell>
          <cell r="M53">
            <v>0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K54">
            <v>0</v>
          </cell>
          <cell r="L54">
            <v>0</v>
          </cell>
          <cell r="M54">
            <v>0</v>
          </cell>
        </row>
      </sheetData>
      <sheetData sheetId="14">
        <row r="1">
          <cell r="A1" t="str">
            <v>№
уч-ка</v>
          </cell>
          <cell r="B1" t="str">
            <v>Прізвище, ім'я та по-батькові</v>
          </cell>
          <cell r="C1" t="str">
            <v>Назва команди</v>
          </cell>
          <cell r="D1" t="str">
            <v>Регіон</v>
          </cell>
          <cell r="E1" t="str">
            <v>Нагрудний номер</v>
          </cell>
          <cell r="F1" t="str">
            <v>Рік народження</v>
          </cell>
          <cell r="G1" t="str">
            <v>Розряд з спорт. туризму</v>
          </cell>
          <cell r="H1" t="str">
            <v>Клас суден</v>
          </cell>
          <cell r="I1" t="str">
            <v>Тренер</v>
          </cell>
        </row>
        <row r="2">
          <cell r="A2">
            <v>10</v>
          </cell>
          <cell r="C2" t="str">
            <v>Новоселицький ЦТКСЕУМ</v>
          </cell>
          <cell r="D2" t="str">
            <v>Новоселицький район</v>
          </cell>
        </row>
        <row r="3">
          <cell r="A3">
            <v>11</v>
          </cell>
          <cell r="B3" t="str">
            <v>Гріцунік Іван Олексійович</v>
          </cell>
          <cell r="C3" t="str">
            <v>Новоселицький ЦТКСЕУМ</v>
          </cell>
          <cell r="D3" t="str">
            <v>Новоселицький район</v>
          </cell>
          <cell r="F3">
            <v>36181</v>
          </cell>
          <cell r="G3" t="str">
            <v>ІІ</v>
          </cell>
          <cell r="I3" t="str">
            <v>Злей Г. М.</v>
          </cell>
        </row>
        <row r="4">
          <cell r="A4">
            <v>12</v>
          </cell>
          <cell r="B4" t="str">
            <v>Руссу Максим Валерійович</v>
          </cell>
          <cell r="C4" t="str">
            <v>Новоселицький ЦТКСЕУМ</v>
          </cell>
          <cell r="D4" t="str">
            <v>Новоселицький район</v>
          </cell>
          <cell r="F4">
            <v>36623</v>
          </cell>
          <cell r="G4" t="str">
            <v>ІІІ</v>
          </cell>
          <cell r="I4" t="str">
            <v>Гульпе В. В.</v>
          </cell>
        </row>
        <row r="5">
          <cell r="A5">
            <v>13</v>
          </cell>
          <cell r="B5" t="str">
            <v>Терсина Степан Миколайович</v>
          </cell>
          <cell r="C5" t="str">
            <v>Новоселицький ЦТКСЕУМ</v>
          </cell>
          <cell r="D5" t="str">
            <v>Новоселицький район</v>
          </cell>
          <cell r="F5">
            <v>36550</v>
          </cell>
          <cell r="G5" t="str">
            <v>ІІ</v>
          </cell>
          <cell r="I5" t="str">
            <v>Гульпе В. В.</v>
          </cell>
        </row>
        <row r="6">
          <cell r="A6">
            <v>14</v>
          </cell>
          <cell r="B6" t="str">
            <v>Бордіан Олександр Миколайович</v>
          </cell>
          <cell r="C6" t="str">
            <v>Новоселицький ЦТКСЕУМ</v>
          </cell>
          <cell r="D6" t="str">
            <v>Новоселицький район</v>
          </cell>
          <cell r="F6">
            <v>36190</v>
          </cell>
          <cell r="G6" t="str">
            <v>ІІІ</v>
          </cell>
          <cell r="I6" t="str">
            <v>Гульпе В. В.</v>
          </cell>
        </row>
        <row r="7">
          <cell r="A7">
            <v>15</v>
          </cell>
          <cell r="B7" t="str">
            <v>Бурла Тетяна Генадіївна</v>
          </cell>
          <cell r="C7" t="str">
            <v>Новоселицький ЦТКСЕУМ</v>
          </cell>
          <cell r="D7" t="str">
            <v>Новоселицький район</v>
          </cell>
          <cell r="F7">
            <v>36233</v>
          </cell>
          <cell r="G7" t="str">
            <v>ІІІ</v>
          </cell>
          <cell r="I7" t="str">
            <v>Злей Г. М.</v>
          </cell>
        </row>
        <row r="8">
          <cell r="A8">
            <v>16</v>
          </cell>
          <cell r="B8" t="str">
            <v>Гульпе Марта Юрієвна</v>
          </cell>
          <cell r="C8" t="str">
            <v>Новоселицький ЦТКСЕУМ</v>
          </cell>
          <cell r="D8" t="str">
            <v>Новоселицький район</v>
          </cell>
          <cell r="F8">
            <v>36592</v>
          </cell>
          <cell r="G8" t="str">
            <v>ІІ</v>
          </cell>
          <cell r="I8" t="str">
            <v>Гульпе В. В.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  <cell r="C12" t="str">
            <v>Глибоцький район</v>
          </cell>
          <cell r="D12" t="str">
            <v>Глибоцький район</v>
          </cell>
        </row>
        <row r="13">
          <cell r="A13">
            <v>21</v>
          </cell>
          <cell r="B13" t="str">
            <v>Козачук Петро Георгійович</v>
          </cell>
          <cell r="C13" t="str">
            <v>Глибоцький район</v>
          </cell>
          <cell r="D13" t="str">
            <v>Глибоцький район</v>
          </cell>
          <cell r="F13">
            <v>35669</v>
          </cell>
          <cell r="G13" t="str">
            <v>ІІ</v>
          </cell>
          <cell r="I13" t="str">
            <v>Товарницький І.Г.</v>
          </cell>
        </row>
        <row r="14">
          <cell r="A14">
            <v>22</v>
          </cell>
          <cell r="B14" t="str">
            <v>Банческу Іван Сергійович</v>
          </cell>
          <cell r="C14" t="str">
            <v>Глибоцький район</v>
          </cell>
          <cell r="D14" t="str">
            <v>Глибоцький район</v>
          </cell>
          <cell r="F14">
            <v>35880</v>
          </cell>
          <cell r="G14" t="str">
            <v>ІІ</v>
          </cell>
          <cell r="I14" t="str">
            <v>Товарницький І.Г.</v>
          </cell>
        </row>
        <row r="15">
          <cell r="A15">
            <v>23</v>
          </cell>
          <cell r="B15" t="str">
            <v>Оларь Іван Сергійович</v>
          </cell>
          <cell r="C15" t="str">
            <v>Глибоцький район</v>
          </cell>
          <cell r="D15" t="str">
            <v>Глибоцький район</v>
          </cell>
          <cell r="F15">
            <v>36338</v>
          </cell>
          <cell r="G15" t="str">
            <v>ІІ</v>
          </cell>
          <cell r="I15" t="str">
            <v>Товарницький І.Г.</v>
          </cell>
        </row>
        <row r="16">
          <cell r="A16">
            <v>24</v>
          </cell>
          <cell r="B16" t="str">
            <v>Дулгер Маріан Валерійович</v>
          </cell>
          <cell r="C16" t="str">
            <v>Глибоцький район</v>
          </cell>
          <cell r="D16" t="str">
            <v>Глибоцький район</v>
          </cell>
          <cell r="F16">
            <v>36384</v>
          </cell>
          <cell r="G16" t="str">
            <v>ІІІ</v>
          </cell>
          <cell r="I16" t="str">
            <v>Товарницький І.Г.</v>
          </cell>
        </row>
        <row r="17">
          <cell r="A17">
            <v>25</v>
          </cell>
          <cell r="B17" t="str">
            <v>Гросу Марія Георгіївна</v>
          </cell>
          <cell r="C17" t="str">
            <v>Глибоцький район</v>
          </cell>
          <cell r="D17" t="str">
            <v>Глибоцький район</v>
          </cell>
          <cell r="F17">
            <v>35677</v>
          </cell>
          <cell r="G17" t="str">
            <v>ІІІ</v>
          </cell>
          <cell r="I17" t="str">
            <v>Товарницький І.Г.</v>
          </cell>
        </row>
        <row r="18">
          <cell r="A18">
            <v>26</v>
          </cell>
          <cell r="B18" t="str">
            <v>Бурла Міхаєла Флорівна</v>
          </cell>
          <cell r="C18" t="str">
            <v>Глибоцький район</v>
          </cell>
          <cell r="D18" t="str">
            <v>Глибоцький район</v>
          </cell>
          <cell r="F18">
            <v>35753</v>
          </cell>
          <cell r="G18" t="str">
            <v>ІІІ</v>
          </cell>
          <cell r="I18" t="str">
            <v>Товарницький І.Г.</v>
          </cell>
        </row>
        <row r="19">
          <cell r="A19">
            <v>27</v>
          </cell>
        </row>
        <row r="20">
          <cell r="A20">
            <v>28</v>
          </cell>
        </row>
        <row r="21">
          <cell r="A21">
            <v>29</v>
          </cell>
        </row>
        <row r="22">
          <cell r="A22">
            <v>30</v>
          </cell>
          <cell r="C22" t="str">
            <v>Сторожинецький район</v>
          </cell>
          <cell r="D22" t="str">
            <v>Сторожинецький район</v>
          </cell>
        </row>
        <row r="23">
          <cell r="A23">
            <v>31</v>
          </cell>
          <cell r="B23" t="str">
            <v>Погосян Вілен Григорович</v>
          </cell>
          <cell r="C23" t="str">
            <v>Сторожинецький район</v>
          </cell>
          <cell r="D23" t="str">
            <v>Сторожинецький район</v>
          </cell>
          <cell r="F23">
            <v>35838</v>
          </cell>
          <cell r="I23" t="str">
            <v>Гаврилюк С.М.</v>
          </cell>
        </row>
        <row r="24">
          <cell r="A24">
            <v>32</v>
          </cell>
          <cell r="B24" t="str">
            <v>Павловський Олександр Іванович</v>
          </cell>
          <cell r="C24" t="str">
            <v>Сторожинецький район</v>
          </cell>
          <cell r="D24" t="str">
            <v>Сторожинецький район</v>
          </cell>
          <cell r="F24">
            <v>35964</v>
          </cell>
          <cell r="I24" t="str">
            <v>Козоглодюк  М.М.</v>
          </cell>
        </row>
        <row r="25">
          <cell r="A25">
            <v>33</v>
          </cell>
          <cell r="B25" t="str">
            <v>Ончуленко Микола Михайлович</v>
          </cell>
          <cell r="C25" t="str">
            <v>Сторожинецький район</v>
          </cell>
          <cell r="D25" t="str">
            <v>Сторожинецький район</v>
          </cell>
          <cell r="F25">
            <v>35775</v>
          </cell>
          <cell r="I25" t="str">
            <v>Козоглодюк  М.М.</v>
          </cell>
        </row>
        <row r="26">
          <cell r="A26">
            <v>34</v>
          </cell>
          <cell r="B26" t="str">
            <v>Губко Анастасія Миколаївна</v>
          </cell>
          <cell r="C26" t="str">
            <v>Сторожинецький район</v>
          </cell>
          <cell r="D26" t="str">
            <v>Сторожинецький район</v>
          </cell>
          <cell r="F26">
            <v>36558</v>
          </cell>
          <cell r="I26" t="str">
            <v>Козоглодюк  М.М.</v>
          </cell>
        </row>
        <row r="27">
          <cell r="A27">
            <v>35</v>
          </cell>
          <cell r="B27" t="str">
            <v>Баран Юрій Петрович</v>
          </cell>
          <cell r="C27" t="str">
            <v>Сторожинецький район</v>
          </cell>
          <cell r="D27" t="str">
            <v>Сторожинецький район</v>
          </cell>
          <cell r="F27">
            <v>35618</v>
          </cell>
          <cell r="I27" t="str">
            <v>Козоглодюк  М.М.</v>
          </cell>
        </row>
        <row r="28">
          <cell r="A28">
            <v>36</v>
          </cell>
          <cell r="B28" t="str">
            <v>Шевчукевич Віола Володимирівна</v>
          </cell>
          <cell r="C28" t="str">
            <v>Сторожинецький район</v>
          </cell>
          <cell r="D28" t="str">
            <v>Сторожинецький район</v>
          </cell>
          <cell r="F28">
            <v>36426</v>
          </cell>
          <cell r="I28" t="str">
            <v>Козоглодюк  М.М.</v>
          </cell>
        </row>
        <row r="29">
          <cell r="A29">
            <v>37</v>
          </cell>
        </row>
        <row r="30">
          <cell r="A30">
            <v>38</v>
          </cell>
        </row>
        <row r="31">
          <cell r="A31">
            <v>39</v>
          </cell>
        </row>
        <row r="32">
          <cell r="A32">
            <v>40</v>
          </cell>
          <cell r="C32" t="str">
            <v>м.Чернівці</v>
          </cell>
          <cell r="D32" t="str">
            <v>м.Чернівці</v>
          </cell>
        </row>
        <row r="33">
          <cell r="A33">
            <v>41</v>
          </cell>
          <cell r="B33" t="str">
            <v>Паламарюк Богдан Васильович</v>
          </cell>
          <cell r="C33" t="str">
            <v>м.Чернівці</v>
          </cell>
          <cell r="D33" t="str">
            <v>Чернівці</v>
          </cell>
          <cell r="F33">
            <v>35660</v>
          </cell>
          <cell r="G33" t="str">
            <v>ІІІ</v>
          </cell>
          <cell r="I33" t="str">
            <v>Паламарюк І.В.</v>
          </cell>
        </row>
        <row r="34">
          <cell r="A34">
            <v>42</v>
          </cell>
          <cell r="B34" t="str">
            <v>Велущак Христина Сергіївна</v>
          </cell>
          <cell r="C34" t="str">
            <v>м.Чернівці</v>
          </cell>
          <cell r="D34" t="str">
            <v>Чернівці</v>
          </cell>
          <cell r="F34">
            <v>35927</v>
          </cell>
          <cell r="G34" t="str">
            <v>ІІІ</v>
          </cell>
          <cell r="I34" t="str">
            <v>Паламарюк І.В.</v>
          </cell>
        </row>
        <row r="35">
          <cell r="A35">
            <v>43</v>
          </cell>
          <cell r="B35" t="str">
            <v>Салюк Вікторія Миколаївна</v>
          </cell>
          <cell r="C35" t="str">
            <v>м.Чернівці</v>
          </cell>
          <cell r="D35" t="str">
            <v>Чернівці</v>
          </cell>
          <cell r="F35">
            <v>36203</v>
          </cell>
          <cell r="G35" t="str">
            <v>ІІІ</v>
          </cell>
          <cell r="I35" t="str">
            <v>Паламарюк І.В.</v>
          </cell>
        </row>
        <row r="36">
          <cell r="A36">
            <v>44</v>
          </cell>
          <cell r="B36" t="str">
            <v>Червенюк Іван Іванович</v>
          </cell>
          <cell r="C36" t="str">
            <v>м.Чернівці</v>
          </cell>
          <cell r="D36" t="str">
            <v>Чернівці</v>
          </cell>
          <cell r="F36">
            <v>35978</v>
          </cell>
          <cell r="G36" t="str">
            <v>І</v>
          </cell>
          <cell r="I36" t="str">
            <v>Паламарюк І.В.</v>
          </cell>
        </row>
        <row r="37">
          <cell r="A37">
            <v>45</v>
          </cell>
          <cell r="B37" t="str">
            <v>Ільчук Максим Георгійович</v>
          </cell>
          <cell r="C37" t="str">
            <v>м.Чернівці</v>
          </cell>
          <cell r="D37" t="str">
            <v>Чернівці</v>
          </cell>
          <cell r="F37">
            <v>35641</v>
          </cell>
          <cell r="G37" t="str">
            <v>ІІІ</v>
          </cell>
          <cell r="I37" t="str">
            <v>Кіндрат О.Р.</v>
          </cell>
        </row>
        <row r="38">
          <cell r="A38">
            <v>46</v>
          </cell>
          <cell r="B38" t="str">
            <v>Король Максим Анатолійович</v>
          </cell>
          <cell r="C38" t="str">
            <v>м.Чернівці</v>
          </cell>
          <cell r="D38" t="str">
            <v>Чернівці</v>
          </cell>
          <cell r="F38">
            <v>35903</v>
          </cell>
          <cell r="G38" t="str">
            <v>ІІІ</v>
          </cell>
          <cell r="I38" t="str">
            <v>Паламарюк І.В.</v>
          </cell>
        </row>
        <row r="39">
          <cell r="A39">
            <v>47</v>
          </cell>
        </row>
        <row r="40">
          <cell r="A40">
            <v>48</v>
          </cell>
        </row>
        <row r="41">
          <cell r="A41">
            <v>49</v>
          </cell>
        </row>
        <row r="42">
          <cell r="A42">
            <v>50</v>
          </cell>
          <cell r="C42" t="str">
            <v>Глибоцький ЦТКСЕУМ</v>
          </cell>
          <cell r="D42" t="str">
            <v>Глибоцький район</v>
          </cell>
        </row>
        <row r="43">
          <cell r="A43">
            <v>51</v>
          </cell>
          <cell r="B43" t="str">
            <v>Фротовчан Денис Васильович</v>
          </cell>
          <cell r="C43" t="str">
            <v>Глибоцький ЦТКСЕУМ</v>
          </cell>
          <cell r="D43" t="str">
            <v>Глибоцький район</v>
          </cell>
          <cell r="F43">
            <v>36423</v>
          </cell>
          <cell r="G43" t="str">
            <v>ІІІ</v>
          </cell>
          <cell r="I43" t="str">
            <v>Бойку М.К.</v>
          </cell>
        </row>
        <row r="44">
          <cell r="A44">
            <v>52</v>
          </cell>
          <cell r="B44" t="str">
            <v>Букачук Георгій Костянтинович</v>
          </cell>
          <cell r="C44" t="str">
            <v>Глибоцький ЦТКСЕУМ</v>
          </cell>
          <cell r="D44" t="str">
            <v>Глибоцький район</v>
          </cell>
          <cell r="F44">
            <v>36268</v>
          </cell>
          <cell r="G44" t="str">
            <v>ІІІ</v>
          </cell>
          <cell r="I44" t="str">
            <v>Бойку М.К.</v>
          </cell>
        </row>
        <row r="45">
          <cell r="A45">
            <v>53</v>
          </cell>
          <cell r="B45" t="str">
            <v>Ілюк Іонуц-Дануц Георгійович</v>
          </cell>
          <cell r="C45" t="str">
            <v>Глибоцький ЦТКСЕУМ</v>
          </cell>
          <cell r="D45" t="str">
            <v>Глибоцький район</v>
          </cell>
          <cell r="F45">
            <v>36593</v>
          </cell>
          <cell r="G45" t="str">
            <v>ІІІ</v>
          </cell>
          <cell r="I45" t="str">
            <v>Бойку М.К.</v>
          </cell>
        </row>
        <row r="46">
          <cell r="A46">
            <v>54</v>
          </cell>
          <cell r="B46" t="str">
            <v>Кирчу Флорін Іванович</v>
          </cell>
          <cell r="C46" t="str">
            <v>Глибоцький ЦТКСЕУМ</v>
          </cell>
          <cell r="D46" t="str">
            <v>Глибоцький район</v>
          </cell>
          <cell r="F46">
            <v>36412</v>
          </cell>
          <cell r="G46" t="str">
            <v>ІІІ</v>
          </cell>
          <cell r="I46" t="str">
            <v>Бойку М.К.</v>
          </cell>
        </row>
        <row r="47">
          <cell r="A47">
            <v>55</v>
          </cell>
          <cell r="B47" t="str">
            <v>Варварюк Світлана Флорівна</v>
          </cell>
          <cell r="C47" t="str">
            <v>Глибоцький ЦТКСЕУМ</v>
          </cell>
          <cell r="D47" t="str">
            <v>Глибоцький район</v>
          </cell>
          <cell r="F47">
            <v>35866</v>
          </cell>
          <cell r="G47" t="str">
            <v>ІІІ</v>
          </cell>
          <cell r="I47" t="str">
            <v>Бойку М.К.</v>
          </cell>
        </row>
        <row r="48">
          <cell r="A48">
            <v>56</v>
          </cell>
          <cell r="B48" t="str">
            <v>Ілюк Ірина Іллівна</v>
          </cell>
          <cell r="C48" t="str">
            <v>Глибоцький ЦТКСЕУМ</v>
          </cell>
          <cell r="D48" t="str">
            <v>Глибоцький район</v>
          </cell>
          <cell r="F48">
            <v>35918</v>
          </cell>
          <cell r="G48" t="str">
            <v>ІІІ</v>
          </cell>
          <cell r="I48" t="str">
            <v>Бойку М.К.</v>
          </cell>
        </row>
        <row r="49">
          <cell r="A49">
            <v>57</v>
          </cell>
        </row>
        <row r="50">
          <cell r="A50">
            <v>58</v>
          </cell>
        </row>
        <row r="51">
          <cell r="A51">
            <v>59</v>
          </cell>
        </row>
        <row r="52">
          <cell r="A52">
            <v>60</v>
          </cell>
          <cell r="C52" t="str">
            <v>ОЦТКЕУМ</v>
          </cell>
          <cell r="D52" t="str">
            <v>м.Чернівці</v>
          </cell>
        </row>
        <row r="53">
          <cell r="A53">
            <v>61</v>
          </cell>
          <cell r="B53" t="str">
            <v>Райлян Леонід Анатолійович</v>
          </cell>
          <cell r="C53" t="str">
            <v>ОЦТКЕУМ</v>
          </cell>
          <cell r="D53" t="str">
            <v>м.Чернівці</v>
          </cell>
          <cell r="F53">
            <v>36438</v>
          </cell>
          <cell r="G53" t="str">
            <v>ІІІ</v>
          </cell>
          <cell r="I53" t="str">
            <v>Осадців Д.С.</v>
          </cell>
        </row>
        <row r="54">
          <cell r="A54">
            <v>62</v>
          </cell>
          <cell r="B54" t="str">
            <v>Рух Роман Олександрович</v>
          </cell>
          <cell r="C54" t="str">
            <v>ОЦТКЕУМ</v>
          </cell>
          <cell r="D54" t="str">
            <v>м.Чернівці</v>
          </cell>
          <cell r="F54">
            <v>36118</v>
          </cell>
          <cell r="G54" t="str">
            <v>ІІІ</v>
          </cell>
          <cell r="I54" t="str">
            <v>Осадців Д.С.</v>
          </cell>
        </row>
        <row r="55">
          <cell r="A55">
            <v>63</v>
          </cell>
          <cell r="B55" t="str">
            <v>Чекман Максим Олегович</v>
          </cell>
          <cell r="C55" t="str">
            <v>ОЦТКЕУМ</v>
          </cell>
          <cell r="D55" t="str">
            <v>м.Чернівці</v>
          </cell>
          <cell r="F55">
            <v>36651</v>
          </cell>
          <cell r="G55" t="str">
            <v>ІІІ</v>
          </cell>
          <cell r="I55" t="str">
            <v>Осадців Д.С.</v>
          </cell>
        </row>
        <row r="56">
          <cell r="A56">
            <v>64</v>
          </cell>
          <cell r="B56" t="str">
            <v>Дяченко Валерія Геннадіївна</v>
          </cell>
          <cell r="C56" t="str">
            <v>ОЦТКЕУМ</v>
          </cell>
          <cell r="D56" t="str">
            <v>м.Чернівці</v>
          </cell>
          <cell r="F56">
            <v>36319</v>
          </cell>
          <cell r="G56" t="str">
            <v>ІІІ</v>
          </cell>
          <cell r="I56" t="str">
            <v>Осадців Д.С.</v>
          </cell>
        </row>
        <row r="57">
          <cell r="A57">
            <v>65</v>
          </cell>
          <cell r="B57" t="str">
            <v>Марчук Нікіта Юрійович</v>
          </cell>
          <cell r="C57" t="str">
            <v>ОЦТКЕУМ</v>
          </cell>
          <cell r="D57" t="str">
            <v>м.Чернівці</v>
          </cell>
          <cell r="F57">
            <v>36539</v>
          </cell>
          <cell r="G57" t="str">
            <v>ІІІ</v>
          </cell>
          <cell r="I57" t="str">
            <v>Осадців Д.С.</v>
          </cell>
        </row>
        <row r="58">
          <cell r="A58">
            <v>66</v>
          </cell>
          <cell r="C58" t="str">
            <v>ОЦТКЕУМ</v>
          </cell>
          <cell r="D58" t="str">
            <v>м.Чернівці</v>
          </cell>
        </row>
        <row r="59">
          <cell r="A59">
            <v>67</v>
          </cell>
        </row>
        <row r="60">
          <cell r="A60">
            <v>68</v>
          </cell>
        </row>
        <row r="61">
          <cell r="A61">
            <v>69</v>
          </cell>
        </row>
        <row r="62">
          <cell r="A62">
            <v>70</v>
          </cell>
          <cell r="C62" t="str">
            <v>Новоселицький район</v>
          </cell>
          <cell r="D62" t="str">
            <v>Новоселицький район</v>
          </cell>
        </row>
        <row r="63">
          <cell r="A63">
            <v>71</v>
          </cell>
          <cell r="B63" t="str">
            <v>Ністрян Олександр Віталійович</v>
          </cell>
          <cell r="C63" t="str">
            <v>Новоселицький район</v>
          </cell>
          <cell r="D63" t="str">
            <v>Новоселицький район</v>
          </cell>
          <cell r="F63">
            <v>35738</v>
          </cell>
          <cell r="G63" t="str">
            <v>І</v>
          </cell>
          <cell r="I63" t="str">
            <v>Злей Г. М.</v>
          </cell>
        </row>
        <row r="64">
          <cell r="A64">
            <v>72</v>
          </cell>
          <cell r="B64" t="str">
            <v>Савкв Андрій Едуардович</v>
          </cell>
          <cell r="C64" t="str">
            <v>Новоселицький район</v>
          </cell>
          <cell r="D64" t="str">
            <v>Новоселицький район</v>
          </cell>
          <cell r="F64">
            <v>36138</v>
          </cell>
          <cell r="G64" t="str">
            <v>ІІ</v>
          </cell>
          <cell r="I64" t="str">
            <v>Злей Г. М.</v>
          </cell>
        </row>
        <row r="65">
          <cell r="A65">
            <v>73</v>
          </cell>
          <cell r="B65" t="str">
            <v>Захарчук Олександр Григорович</v>
          </cell>
          <cell r="C65" t="str">
            <v>Новоселицький район</v>
          </cell>
          <cell r="D65" t="str">
            <v>Новоселицький район</v>
          </cell>
          <cell r="F65">
            <v>36052</v>
          </cell>
          <cell r="G65" t="str">
            <v>ІІІ</v>
          </cell>
          <cell r="I65" t="str">
            <v>Молдованов С. Ф</v>
          </cell>
        </row>
        <row r="66">
          <cell r="A66">
            <v>74</v>
          </cell>
          <cell r="B66" t="str">
            <v>Романел Данієл Русланович</v>
          </cell>
          <cell r="C66" t="str">
            <v>Новоселицький район</v>
          </cell>
          <cell r="D66" t="str">
            <v>Новоселицький район</v>
          </cell>
          <cell r="F66">
            <v>36110</v>
          </cell>
          <cell r="G66" t="str">
            <v>ІІІ</v>
          </cell>
          <cell r="I66" t="str">
            <v>Молдованов С. Ф</v>
          </cell>
        </row>
        <row r="67">
          <cell r="A67">
            <v>75</v>
          </cell>
          <cell r="B67" t="str">
            <v>Бернік Вікторія Динівна</v>
          </cell>
          <cell r="C67" t="str">
            <v>Новоселицький район</v>
          </cell>
          <cell r="D67" t="str">
            <v>Новоселицький район</v>
          </cell>
          <cell r="F67">
            <v>36435</v>
          </cell>
          <cell r="G67" t="str">
            <v>ІІІ</v>
          </cell>
          <cell r="I67" t="str">
            <v>Молдованов С. Ф</v>
          </cell>
        </row>
        <row r="68">
          <cell r="A68">
            <v>76</v>
          </cell>
          <cell r="B68" t="str">
            <v>Гузун Олена Миколаївна</v>
          </cell>
          <cell r="C68" t="str">
            <v>Новоселицький район</v>
          </cell>
          <cell r="D68" t="str">
            <v>Новоселицький район</v>
          </cell>
          <cell r="F68">
            <v>35761</v>
          </cell>
          <cell r="G68" t="str">
            <v>ІІІ</v>
          </cell>
          <cell r="I68" t="str">
            <v>Гульпе В. В.</v>
          </cell>
        </row>
        <row r="69">
          <cell r="A69">
            <v>77</v>
          </cell>
        </row>
        <row r="70">
          <cell r="A70">
            <v>78</v>
          </cell>
        </row>
        <row r="71">
          <cell r="A71">
            <v>79</v>
          </cell>
        </row>
        <row r="72">
          <cell r="A72">
            <v>80</v>
          </cell>
          <cell r="C72" t="str">
            <v>Сокирянський район</v>
          </cell>
          <cell r="D72" t="str">
            <v>Сокирянський район</v>
          </cell>
        </row>
        <row r="73">
          <cell r="A73">
            <v>81</v>
          </cell>
          <cell r="B73" t="str">
            <v>Брайловський Михайло Іванович</v>
          </cell>
          <cell r="C73" t="str">
            <v>Сокирянський район</v>
          </cell>
          <cell r="D73" t="str">
            <v>Сокирянський район</v>
          </cell>
          <cell r="F73">
            <v>36127</v>
          </cell>
          <cell r="G73" t="str">
            <v>Ію.</v>
          </cell>
        </row>
        <row r="74">
          <cell r="A74">
            <v>82</v>
          </cell>
          <cell r="B74" t="str">
            <v>Сливка олег Вікторович</v>
          </cell>
          <cell r="C74" t="str">
            <v>Сокирянський район</v>
          </cell>
          <cell r="D74" t="str">
            <v>Сокирянський район</v>
          </cell>
          <cell r="F74">
            <v>36086</v>
          </cell>
          <cell r="G74" t="str">
            <v>Ію.</v>
          </cell>
        </row>
        <row r="75">
          <cell r="A75">
            <v>83</v>
          </cell>
          <cell r="B75" t="str">
            <v>Чорний Олександр Анатолійович</v>
          </cell>
          <cell r="C75" t="str">
            <v>Сокирянський район</v>
          </cell>
          <cell r="D75" t="str">
            <v>Сокирянський район</v>
          </cell>
          <cell r="F75">
            <v>35828</v>
          </cell>
          <cell r="G75" t="str">
            <v>Ію.</v>
          </cell>
        </row>
        <row r="76">
          <cell r="A76">
            <v>84</v>
          </cell>
          <cell r="B76" t="str">
            <v>Легкун Юлія Русланівна</v>
          </cell>
          <cell r="C76" t="str">
            <v>Сокирянський район</v>
          </cell>
          <cell r="D76" t="str">
            <v>Сокирянський район</v>
          </cell>
          <cell r="F76">
            <v>36200</v>
          </cell>
          <cell r="G76" t="str">
            <v>Ію.</v>
          </cell>
        </row>
        <row r="77">
          <cell r="A77">
            <v>85</v>
          </cell>
          <cell r="B77" t="str">
            <v>Кульбаба Владісдав Юрійович</v>
          </cell>
          <cell r="C77" t="str">
            <v>Сокирянський район</v>
          </cell>
          <cell r="D77" t="str">
            <v>Сокирянський район</v>
          </cell>
          <cell r="F77">
            <v>36165</v>
          </cell>
          <cell r="G77" t="str">
            <v>Ію.</v>
          </cell>
        </row>
        <row r="78">
          <cell r="A78">
            <v>86</v>
          </cell>
          <cell r="B78" t="str">
            <v>Бучка Вікторія Олександрівна</v>
          </cell>
          <cell r="C78" t="str">
            <v>Сокирянський район</v>
          </cell>
          <cell r="D78" t="str">
            <v>Сокирянський район</v>
          </cell>
          <cell r="F78">
            <v>36388</v>
          </cell>
          <cell r="G78" t="str">
            <v>Ію.</v>
          </cell>
        </row>
        <row r="79">
          <cell r="A79">
            <v>87</v>
          </cell>
        </row>
        <row r="80">
          <cell r="A80">
            <v>88</v>
          </cell>
        </row>
        <row r="81">
          <cell r="A81">
            <v>89</v>
          </cell>
        </row>
        <row r="82">
          <cell r="A82">
            <v>90</v>
          </cell>
          <cell r="C82" t="str">
            <v>Кельменецький район</v>
          </cell>
          <cell r="D82" t="str">
            <v>Кельменецький район</v>
          </cell>
        </row>
        <row r="83">
          <cell r="A83">
            <v>91</v>
          </cell>
          <cell r="B83" t="str">
            <v>Геленюк Василь Васильович</v>
          </cell>
          <cell r="C83" t="str">
            <v>Кельменецький район</v>
          </cell>
          <cell r="D83" t="str">
            <v>Кельменецький район</v>
          </cell>
          <cell r="F83">
            <v>35606</v>
          </cell>
          <cell r="I83" t="str">
            <v>Гура В.Б.</v>
          </cell>
        </row>
        <row r="84">
          <cell r="A84">
            <v>92</v>
          </cell>
          <cell r="B84" t="str">
            <v>Кирилюк Олександр Анатолійович</v>
          </cell>
          <cell r="C84" t="str">
            <v>Кельменецький район</v>
          </cell>
          <cell r="D84" t="str">
            <v>Кельменецький район</v>
          </cell>
          <cell r="F84">
            <v>36027</v>
          </cell>
          <cell r="I84" t="str">
            <v>Гура В.Б.</v>
          </cell>
        </row>
        <row r="85">
          <cell r="A85">
            <v>93</v>
          </cell>
          <cell r="B85" t="str">
            <v>Бамбуляк Владислав Володимирович</v>
          </cell>
          <cell r="C85" t="str">
            <v>Кельменецький район</v>
          </cell>
          <cell r="D85" t="str">
            <v>Кельменецький район</v>
          </cell>
          <cell r="F85">
            <v>36040</v>
          </cell>
          <cell r="I85" t="str">
            <v>Гура В.Б.</v>
          </cell>
        </row>
        <row r="86">
          <cell r="A86">
            <v>94</v>
          </cell>
          <cell r="B86" t="str">
            <v>Гречанюк Даніель Володимирович</v>
          </cell>
          <cell r="C86" t="str">
            <v>Кельменецький район</v>
          </cell>
          <cell r="D86" t="str">
            <v>Кельменецький район</v>
          </cell>
          <cell r="F86">
            <v>36104</v>
          </cell>
          <cell r="I86" t="str">
            <v>Гура В.Б.</v>
          </cell>
        </row>
        <row r="87">
          <cell r="A87">
            <v>95</v>
          </cell>
          <cell r="B87" t="str">
            <v>Боднар Ольга Іванівна</v>
          </cell>
          <cell r="C87" t="str">
            <v>Кельменецький район</v>
          </cell>
          <cell r="D87" t="str">
            <v>Кельменецький район</v>
          </cell>
          <cell r="F87">
            <v>36244</v>
          </cell>
          <cell r="I87" t="str">
            <v>Гура В.Б.</v>
          </cell>
        </row>
        <row r="88">
          <cell r="A88">
            <v>96</v>
          </cell>
          <cell r="B88" t="str">
            <v>Кушнір Ірина Віталіївна</v>
          </cell>
          <cell r="C88" t="str">
            <v>Кельменецький район</v>
          </cell>
          <cell r="D88" t="str">
            <v>Кельменецький район</v>
          </cell>
          <cell r="I88" t="str">
            <v>Гура В.Б.</v>
          </cell>
        </row>
        <row r="89">
          <cell r="A89">
            <v>97</v>
          </cell>
          <cell r="F89">
            <v>36192</v>
          </cell>
        </row>
        <row r="90">
          <cell r="A90">
            <v>98</v>
          </cell>
        </row>
        <row r="91">
          <cell r="A91">
            <v>99</v>
          </cell>
        </row>
        <row r="92">
          <cell r="A92">
            <v>100</v>
          </cell>
          <cell r="C92" t="str">
            <v>Вижницький район</v>
          </cell>
          <cell r="D92" t="str">
            <v>Вижницький район</v>
          </cell>
        </row>
        <row r="93">
          <cell r="A93">
            <v>101</v>
          </cell>
          <cell r="B93" t="str">
            <v>Матейчук Тетяна Миколаївна</v>
          </cell>
          <cell r="C93" t="str">
            <v>Вижницький район</v>
          </cell>
          <cell r="D93" t="str">
            <v>Вижницький район</v>
          </cell>
        </row>
        <row r="94">
          <cell r="A94">
            <v>102</v>
          </cell>
          <cell r="B94" t="str">
            <v>Москалюк Ірина Володимирівна</v>
          </cell>
          <cell r="C94" t="str">
            <v>Вижницький район</v>
          </cell>
          <cell r="D94" t="str">
            <v>Вижницький район</v>
          </cell>
        </row>
        <row r="95">
          <cell r="A95">
            <v>103</v>
          </cell>
          <cell r="B95" t="str">
            <v>Дутчак Тарас Миколайович</v>
          </cell>
          <cell r="C95" t="str">
            <v>Вижницький район</v>
          </cell>
          <cell r="D95" t="str">
            <v>Вижницький район</v>
          </cell>
        </row>
        <row r="96">
          <cell r="A96">
            <v>104</v>
          </cell>
          <cell r="B96" t="str">
            <v>Дутчак Іван Васильович</v>
          </cell>
          <cell r="C96" t="str">
            <v>Вижницький район</v>
          </cell>
          <cell r="D96" t="str">
            <v>Вижницький район</v>
          </cell>
        </row>
        <row r="97">
          <cell r="A97">
            <v>105</v>
          </cell>
          <cell r="B97" t="str">
            <v>Жовнірчук Микола Васильович</v>
          </cell>
          <cell r="C97" t="str">
            <v>Вижницький район</v>
          </cell>
          <cell r="D97" t="str">
            <v>Вижницький район</v>
          </cell>
        </row>
        <row r="98">
          <cell r="A98">
            <v>106</v>
          </cell>
          <cell r="B98" t="str">
            <v>Петращук Гавриїл Іванович</v>
          </cell>
          <cell r="C98" t="str">
            <v>Вижницький район</v>
          </cell>
          <cell r="D98" t="str">
            <v>Вижницький район</v>
          </cell>
        </row>
        <row r="99">
          <cell r="A99">
            <v>107</v>
          </cell>
        </row>
        <row r="100">
          <cell r="A100">
            <v>108</v>
          </cell>
        </row>
        <row r="101">
          <cell r="A101">
            <v>109</v>
          </cell>
        </row>
        <row r="102">
          <cell r="A102">
            <v>110</v>
          </cell>
          <cell r="C102" t="str">
            <v>Герцаївський район</v>
          </cell>
          <cell r="D102" t="str">
            <v>Герцаївський район</v>
          </cell>
        </row>
        <row r="103">
          <cell r="A103">
            <v>111</v>
          </cell>
          <cell r="B103" t="str">
            <v>Пінтілей Костян. Костянтин.</v>
          </cell>
          <cell r="C103" t="str">
            <v>Герцаївський район</v>
          </cell>
          <cell r="D103" t="str">
            <v>Герцаївський район</v>
          </cell>
          <cell r="F103">
            <v>35851</v>
          </cell>
          <cell r="I103" t="str">
            <v>Шутік П.В.</v>
          </cell>
        </row>
        <row r="104">
          <cell r="A104">
            <v>112</v>
          </cell>
          <cell r="B104" t="str">
            <v>Робу Дмитро Іванович</v>
          </cell>
          <cell r="C104" t="str">
            <v>Герцаївський район</v>
          </cell>
          <cell r="D104" t="str">
            <v>Герцаївський район</v>
          </cell>
          <cell r="F104">
            <v>36093</v>
          </cell>
          <cell r="I104" t="str">
            <v>Шутік П.В.</v>
          </cell>
        </row>
        <row r="105">
          <cell r="A105">
            <v>113</v>
          </cell>
          <cell r="B105" t="str">
            <v>Андрій Кетелін Валерійов.</v>
          </cell>
          <cell r="C105" t="str">
            <v>Герцаївський район</v>
          </cell>
          <cell r="D105" t="str">
            <v>Герцаївський район</v>
          </cell>
          <cell r="F105">
            <v>36297</v>
          </cell>
          <cell r="I105" t="str">
            <v>Шутік П.В.</v>
          </cell>
        </row>
        <row r="106">
          <cell r="A106">
            <v>114</v>
          </cell>
          <cell r="B106" t="str">
            <v>Губан Михайло Михайлов.</v>
          </cell>
          <cell r="C106" t="str">
            <v>Герцаївський район</v>
          </cell>
          <cell r="D106" t="str">
            <v>Герцаївський район</v>
          </cell>
          <cell r="F106">
            <v>36256</v>
          </cell>
          <cell r="I106" t="str">
            <v>Шутік П.В.</v>
          </cell>
        </row>
        <row r="107">
          <cell r="A107">
            <v>115</v>
          </cell>
          <cell r="B107" t="str">
            <v>Андрус Тетяна Георгіївна</v>
          </cell>
          <cell r="C107" t="str">
            <v>Герцаївський район</v>
          </cell>
          <cell r="D107" t="str">
            <v>Герцаївський район</v>
          </cell>
          <cell r="F107">
            <v>35546</v>
          </cell>
          <cell r="I107" t="str">
            <v>Шутік П.В.</v>
          </cell>
        </row>
        <row r="108">
          <cell r="A108">
            <v>116</v>
          </cell>
          <cell r="B108" t="str">
            <v>Морарь Ганна Костянтинів.</v>
          </cell>
          <cell r="C108" t="str">
            <v>Герцаївський район</v>
          </cell>
          <cell r="D108" t="str">
            <v>Герцаївський район</v>
          </cell>
          <cell r="F108">
            <v>35744</v>
          </cell>
          <cell r="I108" t="str">
            <v>Шутік П.В.</v>
          </cell>
        </row>
        <row r="109">
          <cell r="A109">
            <v>117</v>
          </cell>
        </row>
        <row r="110">
          <cell r="A110">
            <v>118</v>
          </cell>
        </row>
        <row r="111">
          <cell r="A111">
            <v>119</v>
          </cell>
        </row>
        <row r="112">
          <cell r="A112">
            <v>120</v>
          </cell>
          <cell r="C112" t="str">
            <v>Путильський район</v>
          </cell>
          <cell r="D112" t="str">
            <v>Путильський район</v>
          </cell>
          <cell r="F112">
            <v>36104</v>
          </cell>
        </row>
        <row r="113">
          <cell r="A113">
            <v>121</v>
          </cell>
          <cell r="B113" t="str">
            <v>Бубряк Діана Михайлівна </v>
          </cell>
          <cell r="C113" t="str">
            <v>Путильський район</v>
          </cell>
          <cell r="D113" t="str">
            <v>Путильський район</v>
          </cell>
          <cell r="G113" t="str">
            <v>ІІІ</v>
          </cell>
          <cell r="I113" t="str">
            <v>Марусяк С.С.</v>
          </cell>
        </row>
        <row r="114">
          <cell r="A114">
            <v>122</v>
          </cell>
          <cell r="B114" t="str">
            <v>Маковійчук Оксана Миколаївна</v>
          </cell>
          <cell r="C114" t="str">
            <v>Путильський район</v>
          </cell>
          <cell r="D114" t="str">
            <v>Путильський район</v>
          </cell>
          <cell r="F114">
            <v>36197</v>
          </cell>
          <cell r="G114" t="str">
            <v>ІІІ</v>
          </cell>
          <cell r="I114" t="str">
            <v>Марусяк С.С.</v>
          </cell>
        </row>
        <row r="115">
          <cell r="A115">
            <v>123</v>
          </cell>
          <cell r="B115" t="str">
            <v>Євдощак Дмитро Дмитрович</v>
          </cell>
          <cell r="C115" t="str">
            <v>Путильський район</v>
          </cell>
          <cell r="D115" t="str">
            <v>Путильський район</v>
          </cell>
          <cell r="F115" t="str">
            <v> 03.01. 1997 </v>
          </cell>
          <cell r="G115" t="str">
            <v>ІІІ</v>
          </cell>
          <cell r="I115" t="str">
            <v>Марусяк С.С.</v>
          </cell>
        </row>
        <row r="116">
          <cell r="A116">
            <v>124</v>
          </cell>
          <cell r="B116" t="str">
            <v>Поляк Євген Васильович</v>
          </cell>
          <cell r="C116" t="str">
            <v>Путильський район</v>
          </cell>
          <cell r="D116" t="str">
            <v>Путильський район</v>
          </cell>
          <cell r="F116">
            <v>36027</v>
          </cell>
          <cell r="G116" t="str">
            <v>ІІІ</v>
          </cell>
          <cell r="I116" t="str">
            <v>Марусяк С.С.</v>
          </cell>
        </row>
        <row r="117">
          <cell r="A117">
            <v>125</v>
          </cell>
          <cell r="B117" t="str">
            <v>Торак Сергій Анатолійович</v>
          </cell>
          <cell r="C117" t="str">
            <v>Путильський район</v>
          </cell>
          <cell r="D117" t="str">
            <v>Путильський район</v>
          </cell>
          <cell r="F117">
            <v>36337</v>
          </cell>
          <cell r="G117" t="str">
            <v>ІІІ</v>
          </cell>
          <cell r="I117" t="str">
            <v>Марусяк С.С.</v>
          </cell>
        </row>
        <row r="118">
          <cell r="A118">
            <v>126</v>
          </cell>
          <cell r="B118" t="str">
            <v>Довбуш Іван Іванович</v>
          </cell>
          <cell r="C118" t="str">
            <v>Путильський район</v>
          </cell>
          <cell r="D118" t="str">
            <v>Путильський район</v>
          </cell>
          <cell r="F118" t="str">
            <v> 25.09.1999 </v>
          </cell>
          <cell r="G118" t="str">
            <v>ІІІ</v>
          </cell>
          <cell r="I118" t="str">
            <v>Марусяк С.С.</v>
          </cell>
        </row>
        <row r="119">
          <cell r="A119">
            <v>127</v>
          </cell>
        </row>
        <row r="120">
          <cell r="A120">
            <v>128</v>
          </cell>
        </row>
        <row r="121">
          <cell r="A121">
            <v>129</v>
          </cell>
        </row>
        <row r="122">
          <cell r="A122">
            <v>130</v>
          </cell>
          <cell r="C122" t="str">
            <v>Хотинський район</v>
          </cell>
          <cell r="D122" t="str">
            <v>Хотинський район</v>
          </cell>
        </row>
        <row r="123">
          <cell r="A123">
            <v>131</v>
          </cell>
          <cell r="B123" t="str">
            <v>Антонюк Максим Валерійович</v>
          </cell>
          <cell r="C123" t="str">
            <v>Хотинський район</v>
          </cell>
          <cell r="D123" t="str">
            <v>Хотинський район</v>
          </cell>
          <cell r="F123">
            <v>35465</v>
          </cell>
          <cell r="G123" t="str">
            <v>ІІІ</v>
          </cell>
          <cell r="I123" t="str">
            <v>Ткач А.В.</v>
          </cell>
        </row>
        <row r="124">
          <cell r="A124">
            <v>132</v>
          </cell>
          <cell r="B124" t="str">
            <v>Василов Дмитро Іванович</v>
          </cell>
          <cell r="C124" t="str">
            <v>Хотинський район</v>
          </cell>
          <cell r="D124" t="str">
            <v>Хотинський район</v>
          </cell>
          <cell r="F124">
            <v>36233</v>
          </cell>
          <cell r="G124" t="str">
            <v>ІІІ</v>
          </cell>
          <cell r="I124" t="str">
            <v>Ткач А.В.</v>
          </cell>
        </row>
        <row r="125">
          <cell r="A125">
            <v>133</v>
          </cell>
          <cell r="B125" t="str">
            <v>Горішний Ілля Іванович</v>
          </cell>
          <cell r="C125" t="str">
            <v>Хотинський район</v>
          </cell>
          <cell r="D125" t="str">
            <v>Хотинський район</v>
          </cell>
          <cell r="F125">
            <v>35636</v>
          </cell>
          <cell r="G125" t="str">
            <v>ІІІ</v>
          </cell>
          <cell r="I125" t="str">
            <v>Ткач А.В.</v>
          </cell>
        </row>
        <row r="126">
          <cell r="A126">
            <v>134</v>
          </cell>
          <cell r="B126" t="str">
            <v>Гураль Наталія Володимирівна</v>
          </cell>
          <cell r="C126" t="str">
            <v>Хотинський район</v>
          </cell>
          <cell r="D126" t="str">
            <v>Хотинський район</v>
          </cell>
          <cell r="F126">
            <v>35807</v>
          </cell>
          <cell r="G126" t="str">
            <v>ІІІ</v>
          </cell>
          <cell r="I126" t="str">
            <v>Ткач А.В.</v>
          </cell>
        </row>
        <row r="127">
          <cell r="A127">
            <v>135</v>
          </cell>
          <cell r="B127" t="str">
            <v>Кирстюк Сергій Васильович</v>
          </cell>
          <cell r="C127" t="str">
            <v>Хотинський район</v>
          </cell>
          <cell r="D127" t="str">
            <v>Хотинський район</v>
          </cell>
          <cell r="F127">
            <v>36324</v>
          </cell>
          <cell r="G127" t="str">
            <v>ІІІ</v>
          </cell>
          <cell r="I127" t="str">
            <v>Ткач А.В.</v>
          </cell>
        </row>
        <row r="128">
          <cell r="A128">
            <v>136</v>
          </cell>
          <cell r="B128" t="str">
            <v>Руснак Лілія Вячиславівна</v>
          </cell>
          <cell r="C128" t="str">
            <v>Хотинський район</v>
          </cell>
          <cell r="D128" t="str">
            <v>Хотинський район</v>
          </cell>
          <cell r="F128">
            <v>35649</v>
          </cell>
          <cell r="G128" t="str">
            <v>ІІІ</v>
          </cell>
          <cell r="I128" t="str">
            <v>Ткач А.В.</v>
          </cell>
        </row>
        <row r="129">
          <cell r="A129">
            <v>137</v>
          </cell>
        </row>
        <row r="130">
          <cell r="A130">
            <v>138</v>
          </cell>
        </row>
        <row r="131">
          <cell r="A131">
            <v>139</v>
          </cell>
        </row>
        <row r="132">
          <cell r="A132">
            <v>140</v>
          </cell>
          <cell r="C132" t="str">
            <v>Заставнівський район</v>
          </cell>
          <cell r="D132" t="str">
            <v>Заставнівський район</v>
          </cell>
        </row>
        <row r="133">
          <cell r="A133">
            <v>141</v>
          </cell>
          <cell r="B133" t="str">
            <v>Цибуляк Марія Сергіївна</v>
          </cell>
          <cell r="C133" t="str">
            <v>Заставнівський район</v>
          </cell>
          <cell r="D133" t="str">
            <v>Заставнівський район</v>
          </cell>
          <cell r="F133">
            <v>36229</v>
          </cell>
          <cell r="G133" t="str">
            <v>ІІІ</v>
          </cell>
        </row>
        <row r="134">
          <cell r="A134">
            <v>142</v>
          </cell>
          <cell r="B134" t="str">
            <v>Бурега Христина Анатоліївна</v>
          </cell>
          <cell r="C134" t="str">
            <v>Заставнівський район</v>
          </cell>
          <cell r="D134" t="str">
            <v>Заставнівський район</v>
          </cell>
          <cell r="F134">
            <v>36302</v>
          </cell>
          <cell r="G134" t="str">
            <v>ІІІ</v>
          </cell>
        </row>
        <row r="135">
          <cell r="A135">
            <v>143</v>
          </cell>
          <cell r="B135" t="str">
            <v>Величко Микола Миколайович</v>
          </cell>
          <cell r="C135" t="str">
            <v>Заставнівський район</v>
          </cell>
          <cell r="D135" t="str">
            <v>Заставнівський район</v>
          </cell>
          <cell r="F135">
            <v>36207</v>
          </cell>
          <cell r="G135" t="str">
            <v>ІІІ</v>
          </cell>
        </row>
        <row r="136">
          <cell r="A136">
            <v>144</v>
          </cell>
          <cell r="B136" t="str">
            <v>Мойсюк Максим Васильович</v>
          </cell>
          <cell r="C136" t="str">
            <v>Заставнівський район</v>
          </cell>
          <cell r="D136" t="str">
            <v>Заставнівський район</v>
          </cell>
          <cell r="F136">
            <v>36163</v>
          </cell>
          <cell r="G136" t="str">
            <v>ІІІ</v>
          </cell>
        </row>
        <row r="137">
          <cell r="A137">
            <v>145</v>
          </cell>
          <cell r="B137" t="str">
            <v>Костинюк Роман Романович</v>
          </cell>
          <cell r="C137" t="str">
            <v>Заставнівський район</v>
          </cell>
          <cell r="D137" t="str">
            <v>Заставнівський район</v>
          </cell>
          <cell r="F137">
            <v>36178</v>
          </cell>
          <cell r="G137" t="str">
            <v>ІІІ</v>
          </cell>
        </row>
        <row r="138">
          <cell r="A138">
            <v>146</v>
          </cell>
          <cell r="B138" t="str">
            <v>Городенський Микола Тарасович</v>
          </cell>
          <cell r="C138" t="str">
            <v>Заставнівський район</v>
          </cell>
          <cell r="D138" t="str">
            <v>Заставнівський район</v>
          </cell>
          <cell r="F138">
            <v>36081</v>
          </cell>
          <cell r="G138" t="str">
            <v>ІІІ</v>
          </cell>
        </row>
        <row r="139">
          <cell r="A139">
            <v>147</v>
          </cell>
        </row>
        <row r="140">
          <cell r="A140">
            <v>148</v>
          </cell>
        </row>
        <row r="141">
          <cell r="A141">
            <v>149</v>
          </cell>
        </row>
        <row r="142">
          <cell r="A142">
            <v>150</v>
          </cell>
        </row>
        <row r="143">
          <cell r="A143">
            <v>151</v>
          </cell>
        </row>
        <row r="144">
          <cell r="A144">
            <v>152</v>
          </cell>
        </row>
        <row r="145">
          <cell r="A145">
            <v>153</v>
          </cell>
        </row>
        <row r="146">
          <cell r="A146">
            <v>154</v>
          </cell>
        </row>
        <row r="147">
          <cell r="A147">
            <v>155</v>
          </cell>
        </row>
        <row r="148">
          <cell r="A148">
            <v>156</v>
          </cell>
        </row>
        <row r="149">
          <cell r="A149">
            <v>157</v>
          </cell>
        </row>
        <row r="150">
          <cell r="A150">
            <v>158</v>
          </cell>
        </row>
        <row r="151">
          <cell r="A151">
            <v>159</v>
          </cell>
        </row>
        <row r="152">
          <cell r="A152">
            <v>160</v>
          </cell>
        </row>
        <row r="153">
          <cell r="A153">
            <v>161</v>
          </cell>
        </row>
        <row r="154">
          <cell r="A154">
            <v>162</v>
          </cell>
        </row>
        <row r="155">
          <cell r="A155">
            <v>163</v>
          </cell>
        </row>
        <row r="156">
          <cell r="A156">
            <v>164</v>
          </cell>
        </row>
        <row r="157">
          <cell r="A157">
            <v>165</v>
          </cell>
        </row>
        <row r="158">
          <cell r="A158">
            <v>166</v>
          </cell>
        </row>
        <row r="159">
          <cell r="A159">
            <v>167</v>
          </cell>
        </row>
        <row r="160">
          <cell r="A160">
            <v>168</v>
          </cell>
        </row>
        <row r="161">
          <cell r="A161">
            <v>169</v>
          </cell>
        </row>
        <row r="162">
          <cell r="A162">
            <v>170</v>
          </cell>
        </row>
        <row r="163">
          <cell r="A163">
            <v>171</v>
          </cell>
        </row>
        <row r="164">
          <cell r="A164">
            <v>172</v>
          </cell>
        </row>
        <row r="165">
          <cell r="A165">
            <v>173</v>
          </cell>
        </row>
        <row r="166">
          <cell r="A166">
            <v>174</v>
          </cell>
        </row>
        <row r="167">
          <cell r="A167">
            <v>175</v>
          </cell>
        </row>
        <row r="168">
          <cell r="A168">
            <v>176</v>
          </cell>
        </row>
        <row r="169">
          <cell r="A169">
            <v>177</v>
          </cell>
        </row>
        <row r="170">
          <cell r="A170">
            <v>178</v>
          </cell>
        </row>
        <row r="171">
          <cell r="A171">
            <v>179</v>
          </cell>
        </row>
        <row r="172">
          <cell r="A172">
            <v>180</v>
          </cell>
        </row>
        <row r="173">
          <cell r="A173">
            <v>181</v>
          </cell>
        </row>
        <row r="174">
          <cell r="A174">
            <v>182</v>
          </cell>
        </row>
        <row r="175">
          <cell r="A175">
            <v>183</v>
          </cell>
        </row>
        <row r="176">
          <cell r="A176">
            <v>184</v>
          </cell>
        </row>
        <row r="177">
          <cell r="A177">
            <v>185</v>
          </cell>
        </row>
        <row r="178">
          <cell r="A178">
            <v>186</v>
          </cell>
        </row>
        <row r="179">
          <cell r="A179">
            <v>187</v>
          </cell>
        </row>
        <row r="180">
          <cell r="A180">
            <v>188</v>
          </cell>
        </row>
        <row r="181">
          <cell r="A181">
            <v>189</v>
          </cell>
        </row>
        <row r="182">
          <cell r="A182">
            <v>190</v>
          </cell>
        </row>
        <row r="183">
          <cell r="A183">
            <v>191</v>
          </cell>
        </row>
        <row r="184">
          <cell r="A184">
            <v>192</v>
          </cell>
        </row>
        <row r="185">
          <cell r="A185">
            <v>193</v>
          </cell>
        </row>
        <row r="186">
          <cell r="A186">
            <v>194</v>
          </cell>
        </row>
        <row r="187">
          <cell r="A187">
            <v>195</v>
          </cell>
        </row>
        <row r="188">
          <cell r="A188">
            <v>196</v>
          </cell>
        </row>
        <row r="189">
          <cell r="A189">
            <v>197</v>
          </cell>
        </row>
        <row r="190">
          <cell r="A190">
            <v>198</v>
          </cell>
        </row>
        <row r="191">
          <cell r="A191">
            <v>199</v>
          </cell>
        </row>
        <row r="192">
          <cell r="A192">
            <v>200</v>
          </cell>
        </row>
        <row r="193">
          <cell r="A193">
            <v>201</v>
          </cell>
        </row>
        <row r="194">
          <cell r="A194">
            <v>202</v>
          </cell>
        </row>
        <row r="195">
          <cell r="A195">
            <v>203</v>
          </cell>
        </row>
        <row r="196">
          <cell r="A196">
            <v>204</v>
          </cell>
        </row>
        <row r="197">
          <cell r="A197">
            <v>205</v>
          </cell>
        </row>
        <row r="198">
          <cell r="A198">
            <v>206</v>
          </cell>
        </row>
        <row r="199">
          <cell r="A199">
            <v>207</v>
          </cell>
        </row>
        <row r="200">
          <cell r="A200">
            <v>208</v>
          </cell>
        </row>
        <row r="201">
          <cell r="A201">
            <v>209</v>
          </cell>
        </row>
        <row r="202">
          <cell r="A202">
            <v>210</v>
          </cell>
        </row>
        <row r="203">
          <cell r="A203">
            <v>211</v>
          </cell>
        </row>
        <row r="204">
          <cell r="A204">
            <v>212</v>
          </cell>
        </row>
        <row r="205">
          <cell r="A205">
            <v>213</v>
          </cell>
        </row>
        <row r="206">
          <cell r="A206">
            <v>214</v>
          </cell>
        </row>
        <row r="207">
          <cell r="A207">
            <v>215</v>
          </cell>
        </row>
        <row r="208">
          <cell r="A208">
            <v>216</v>
          </cell>
        </row>
        <row r="209">
          <cell r="A209">
            <v>217</v>
          </cell>
        </row>
        <row r="210">
          <cell r="A210">
            <v>218</v>
          </cell>
        </row>
        <row r="211">
          <cell r="A211">
            <v>219</v>
          </cell>
        </row>
        <row r="212">
          <cell r="A212">
            <v>220</v>
          </cell>
        </row>
        <row r="213">
          <cell r="A213">
            <v>221</v>
          </cell>
        </row>
        <row r="214">
          <cell r="A214">
            <v>222</v>
          </cell>
        </row>
        <row r="215">
          <cell r="A215">
            <v>223</v>
          </cell>
        </row>
        <row r="216">
          <cell r="A216">
            <v>224</v>
          </cell>
        </row>
        <row r="217">
          <cell r="A217">
            <v>225</v>
          </cell>
        </row>
        <row r="218">
          <cell r="A218">
            <v>226</v>
          </cell>
        </row>
        <row r="219">
          <cell r="A219">
            <v>227</v>
          </cell>
        </row>
        <row r="220">
          <cell r="A220">
            <v>228</v>
          </cell>
        </row>
        <row r="221">
          <cell r="A221">
            <v>229</v>
          </cell>
        </row>
        <row r="222">
          <cell r="A222">
            <v>230</v>
          </cell>
        </row>
        <row r="223">
          <cell r="A223">
            <v>231</v>
          </cell>
        </row>
        <row r="224">
          <cell r="A224">
            <v>232</v>
          </cell>
        </row>
        <row r="225">
          <cell r="A225">
            <v>233</v>
          </cell>
        </row>
        <row r="226">
          <cell r="A226">
            <v>234</v>
          </cell>
        </row>
        <row r="227">
          <cell r="A227">
            <v>235</v>
          </cell>
        </row>
        <row r="228">
          <cell r="A228">
            <v>236</v>
          </cell>
        </row>
        <row r="229">
          <cell r="A229">
            <v>237</v>
          </cell>
        </row>
        <row r="230">
          <cell r="A230">
            <v>238</v>
          </cell>
        </row>
        <row r="231">
          <cell r="A231">
            <v>239</v>
          </cell>
        </row>
        <row r="232">
          <cell r="A232">
            <v>240</v>
          </cell>
        </row>
        <row r="233">
          <cell r="A233">
            <v>241</v>
          </cell>
        </row>
        <row r="234">
          <cell r="A234">
            <v>242</v>
          </cell>
        </row>
        <row r="235">
          <cell r="A235">
            <v>243</v>
          </cell>
        </row>
        <row r="236">
          <cell r="A236">
            <v>244</v>
          </cell>
        </row>
        <row r="237">
          <cell r="A237">
            <v>245</v>
          </cell>
        </row>
        <row r="238">
          <cell r="A238">
            <v>246</v>
          </cell>
        </row>
        <row r="239">
          <cell r="A239">
            <v>247</v>
          </cell>
        </row>
        <row r="240">
          <cell r="A240">
            <v>248</v>
          </cell>
        </row>
        <row r="241">
          <cell r="A241">
            <v>249</v>
          </cell>
        </row>
        <row r="242">
          <cell r="A242">
            <v>250</v>
          </cell>
        </row>
        <row r="243">
          <cell r="A243">
            <v>251</v>
          </cell>
        </row>
        <row r="244">
          <cell r="A244">
            <v>252</v>
          </cell>
        </row>
        <row r="245">
          <cell r="A245">
            <v>253</v>
          </cell>
        </row>
        <row r="246">
          <cell r="A246">
            <v>254</v>
          </cell>
        </row>
        <row r="247">
          <cell r="A247">
            <v>255</v>
          </cell>
        </row>
        <row r="248">
          <cell r="A248">
            <v>256</v>
          </cell>
        </row>
        <row r="249">
          <cell r="A249">
            <v>257</v>
          </cell>
        </row>
        <row r="250">
          <cell r="A250">
            <v>258</v>
          </cell>
        </row>
        <row r="251">
          <cell r="A251">
            <v>259</v>
          </cell>
        </row>
        <row r="252">
          <cell r="A252">
            <v>260</v>
          </cell>
        </row>
        <row r="253">
          <cell r="A253">
            <v>261</v>
          </cell>
        </row>
        <row r="254">
          <cell r="A254">
            <v>262</v>
          </cell>
        </row>
        <row r="255">
          <cell r="A255">
            <v>263</v>
          </cell>
        </row>
        <row r="256">
          <cell r="A256">
            <v>264</v>
          </cell>
        </row>
        <row r="257">
          <cell r="A257">
            <v>265</v>
          </cell>
        </row>
        <row r="258">
          <cell r="A258">
            <v>266</v>
          </cell>
        </row>
        <row r="259">
          <cell r="A259">
            <v>267</v>
          </cell>
        </row>
        <row r="260">
          <cell r="A260">
            <v>268</v>
          </cell>
        </row>
        <row r="261">
          <cell r="A261">
            <v>269</v>
          </cell>
        </row>
        <row r="262">
          <cell r="A262">
            <v>270</v>
          </cell>
        </row>
        <row r="263">
          <cell r="A263">
            <v>271</v>
          </cell>
        </row>
        <row r="264">
          <cell r="A264">
            <v>272</v>
          </cell>
        </row>
        <row r="265">
          <cell r="A265">
            <v>273</v>
          </cell>
        </row>
        <row r="266">
          <cell r="A266">
            <v>274</v>
          </cell>
        </row>
        <row r="267">
          <cell r="A267">
            <v>275</v>
          </cell>
        </row>
        <row r="268">
          <cell r="A268">
            <v>276</v>
          </cell>
        </row>
        <row r="269">
          <cell r="A269">
            <v>277</v>
          </cell>
        </row>
        <row r="270">
          <cell r="A270">
            <v>278</v>
          </cell>
        </row>
        <row r="271">
          <cell r="A271">
            <v>279</v>
          </cell>
        </row>
        <row r="272">
          <cell r="A272">
            <v>280</v>
          </cell>
        </row>
        <row r="273">
          <cell r="A273">
            <v>281</v>
          </cell>
        </row>
        <row r="274">
          <cell r="A274">
            <v>282</v>
          </cell>
        </row>
        <row r="275">
          <cell r="A275">
            <v>283</v>
          </cell>
        </row>
        <row r="276">
          <cell r="A276">
            <v>284</v>
          </cell>
        </row>
        <row r="277">
          <cell r="A277">
            <v>285</v>
          </cell>
        </row>
        <row r="278">
          <cell r="A278">
            <v>286</v>
          </cell>
        </row>
        <row r="279">
          <cell r="A279">
            <v>287</v>
          </cell>
        </row>
        <row r="280">
          <cell r="A280">
            <v>288</v>
          </cell>
        </row>
        <row r="281">
          <cell r="A281">
            <v>289</v>
          </cell>
        </row>
        <row r="282">
          <cell r="A282">
            <v>290</v>
          </cell>
        </row>
        <row r="283">
          <cell r="A283">
            <v>291</v>
          </cell>
        </row>
        <row r="284">
          <cell r="A284">
            <v>292</v>
          </cell>
        </row>
        <row r="285">
          <cell r="A285">
            <v>293</v>
          </cell>
        </row>
        <row r="286">
          <cell r="A286">
            <v>294</v>
          </cell>
        </row>
        <row r="287">
          <cell r="A287">
            <v>295</v>
          </cell>
        </row>
        <row r="288">
          <cell r="A288">
            <v>296</v>
          </cell>
        </row>
        <row r="289">
          <cell r="A289">
            <v>297</v>
          </cell>
        </row>
        <row r="290">
          <cell r="A290">
            <v>298</v>
          </cell>
        </row>
        <row r="291">
          <cell r="A291">
            <v>299</v>
          </cell>
        </row>
        <row r="292">
          <cell r="A292">
            <v>300</v>
          </cell>
        </row>
        <row r="293">
          <cell r="A293">
            <v>301</v>
          </cell>
        </row>
        <row r="294">
          <cell r="A294">
            <v>302</v>
          </cell>
        </row>
        <row r="295">
          <cell r="A295">
            <v>303</v>
          </cell>
        </row>
        <row r="296">
          <cell r="A296">
            <v>304</v>
          </cell>
        </row>
        <row r="297">
          <cell r="A297">
            <v>305</v>
          </cell>
        </row>
        <row r="298">
          <cell r="A298">
            <v>306</v>
          </cell>
        </row>
        <row r="299">
          <cell r="A299">
            <v>307</v>
          </cell>
        </row>
        <row r="300">
          <cell r="A300">
            <v>308</v>
          </cell>
        </row>
        <row r="301">
          <cell r="A301">
            <v>309</v>
          </cell>
        </row>
        <row r="302">
          <cell r="A302">
            <v>310</v>
          </cell>
        </row>
        <row r="303">
          <cell r="A303">
            <v>311</v>
          </cell>
        </row>
        <row r="304">
          <cell r="A304">
            <v>312</v>
          </cell>
        </row>
        <row r="305">
          <cell r="A305">
            <v>313</v>
          </cell>
        </row>
        <row r="306">
          <cell r="A306">
            <v>314</v>
          </cell>
        </row>
        <row r="307">
          <cell r="A307">
            <v>315</v>
          </cell>
        </row>
        <row r="308">
          <cell r="A308">
            <v>316</v>
          </cell>
        </row>
        <row r="309">
          <cell r="A309">
            <v>317</v>
          </cell>
        </row>
        <row r="310">
          <cell r="A310">
            <v>318</v>
          </cell>
        </row>
        <row r="311">
          <cell r="A311">
            <v>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2">
      <selection activeCell="M45" sqref="M45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31.140625" style="2" customWidth="1"/>
    <col min="4" max="4" width="8.7109375" style="2" customWidth="1"/>
    <col min="5" max="5" width="20.28125" style="2" customWidth="1"/>
    <col min="6" max="6" width="17.140625" style="2" customWidth="1"/>
    <col min="7" max="7" width="16.7109375" style="2" customWidth="1"/>
    <col min="8" max="8" width="12.00390625" style="2" customWidth="1"/>
    <col min="9" max="16384" width="9.140625" style="2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6"/>
      <c r="K4" s="6"/>
    </row>
    <row r="5" spans="1:11" ht="15">
      <c r="A5" s="5" t="s">
        <v>3</v>
      </c>
      <c r="B5" s="6"/>
      <c r="C5" s="6"/>
      <c r="D5" s="6"/>
      <c r="E5" s="6"/>
      <c r="F5" s="7"/>
      <c r="G5" s="7"/>
      <c r="H5" s="6"/>
      <c r="I5" s="6"/>
      <c r="J5" s="6"/>
      <c r="K5" s="6"/>
    </row>
    <row r="6" spans="1:11" ht="15">
      <c r="A6" s="5" t="s">
        <v>36</v>
      </c>
      <c r="B6" s="6"/>
      <c r="C6" s="6"/>
      <c r="D6" s="6"/>
      <c r="E6" s="6"/>
      <c r="F6" s="7"/>
      <c r="G6" s="7"/>
      <c r="H6" s="6"/>
      <c r="I6" s="6"/>
      <c r="J6" s="6"/>
      <c r="K6" s="6"/>
    </row>
    <row r="7" spans="1:11" ht="19.5" thickBot="1">
      <c r="A7" s="8" t="s">
        <v>37</v>
      </c>
      <c r="B7" s="6"/>
      <c r="C7" s="6"/>
      <c r="D7" s="6"/>
      <c r="E7" s="6"/>
      <c r="F7" s="7"/>
      <c r="G7" s="7"/>
      <c r="H7" s="9"/>
      <c r="J7" s="6"/>
      <c r="K7" s="6"/>
    </row>
    <row r="8" spans="1:11" ht="14.25" thickBot="1" thickTop="1">
      <c r="A8" s="6" t="s">
        <v>6</v>
      </c>
      <c r="B8" s="6"/>
      <c r="C8" s="6"/>
      <c r="D8" s="6"/>
      <c r="E8" s="6"/>
      <c r="F8" s="7"/>
      <c r="G8" s="7"/>
      <c r="H8" s="11"/>
      <c r="I8" s="13"/>
      <c r="J8" s="14"/>
      <c r="K8" s="6"/>
    </row>
    <row r="9" spans="1:11" ht="21" thickTop="1">
      <c r="A9" s="10"/>
      <c r="B9" s="15"/>
      <c r="C9" s="16"/>
      <c r="D9" s="16"/>
      <c r="E9" s="16"/>
      <c r="F9" s="7"/>
      <c r="G9" s="7"/>
      <c r="H9" s="6"/>
      <c r="I9" s="14"/>
      <c r="J9" s="6"/>
      <c r="K9" s="6"/>
    </row>
    <row r="10" spans="1:9" ht="38.25">
      <c r="A10" s="22" t="s">
        <v>12</v>
      </c>
      <c r="B10" s="21" t="s">
        <v>13</v>
      </c>
      <c r="C10" s="21" t="s">
        <v>14</v>
      </c>
      <c r="D10" s="22" t="s">
        <v>15</v>
      </c>
      <c r="E10" s="21" t="s">
        <v>16</v>
      </c>
      <c r="F10" s="21" t="s">
        <v>17</v>
      </c>
      <c r="G10" s="23" t="s">
        <v>38</v>
      </c>
      <c r="H10" s="23" t="s">
        <v>22</v>
      </c>
      <c r="I10" s="22" t="s">
        <v>26</v>
      </c>
    </row>
    <row r="11" spans="1:10" ht="12.75">
      <c r="A11" s="37">
        <v>1</v>
      </c>
      <c r="B11" s="24">
        <v>72</v>
      </c>
      <c r="C11" s="24" t="str">
        <f>VLOOKUP($B11,'[1]Іменні заявки'!$A:$I,2,FALSE)</f>
        <v>Савкв Андрій Едуардович</v>
      </c>
      <c r="D11" s="25" t="str">
        <f>VLOOKUP($B11,'[1]Іменні заявки'!$A:$I,7,FALSE)</f>
        <v>ІІ</v>
      </c>
      <c r="E11" s="38" t="str">
        <f>VLOOKUP($B11,'[1]Іменні заявки'!$A:$I,4,FALSE)</f>
        <v>Новоселицький район</v>
      </c>
      <c r="F11" s="38" t="str">
        <f>VLOOKUP($B11,'[1]Іменні заявки'!$A:$I,3,FALSE)</f>
        <v>Новоселицький район</v>
      </c>
      <c r="G11" s="29">
        <v>290.57</v>
      </c>
      <c r="H11" s="39">
        <f>G11+G12+G13+G14</f>
        <v>1046.25</v>
      </c>
      <c r="I11" s="40">
        <v>1</v>
      </c>
      <c r="J11" s="18"/>
    </row>
    <row r="12" spans="1:10" ht="12.75">
      <c r="A12" s="37"/>
      <c r="B12" s="24">
        <v>73</v>
      </c>
      <c r="C12" s="24" t="str">
        <f>VLOOKUP($B12,'[1]Іменні заявки'!$A:$I,2,FALSE)</f>
        <v>Захарчук Олександр Григорович</v>
      </c>
      <c r="D12" s="25" t="str">
        <f>VLOOKUP($B12,'[1]Іменні заявки'!$A:$I,7,FALSE)</f>
        <v>ІІІ</v>
      </c>
      <c r="E12" s="38"/>
      <c r="F12" s="38"/>
      <c r="G12" s="29">
        <v>262.54</v>
      </c>
      <c r="H12" s="39"/>
      <c r="I12" s="40"/>
      <c r="J12" s="18"/>
    </row>
    <row r="13" spans="1:10" ht="12.75">
      <c r="A13" s="37"/>
      <c r="B13" s="24">
        <v>75</v>
      </c>
      <c r="C13" s="24" t="str">
        <f>VLOOKUP($B13,'[1]Іменні заявки'!$A:$I,2,FALSE)</f>
        <v>Бернік Вікторія Динівна</v>
      </c>
      <c r="D13" s="25" t="str">
        <f>VLOOKUP($B13,'[1]Іменні заявки'!$A:$I,7,FALSE)</f>
        <v>ІІІ</v>
      </c>
      <c r="E13" s="38"/>
      <c r="F13" s="38"/>
      <c r="G13" s="29">
        <v>275.63</v>
      </c>
      <c r="H13" s="39"/>
      <c r="I13" s="40"/>
      <c r="J13" s="18"/>
    </row>
    <row r="14" spans="1:10" ht="12.75">
      <c r="A14" s="37"/>
      <c r="B14" s="24">
        <v>76</v>
      </c>
      <c r="C14" s="24" t="str">
        <f>VLOOKUP($B14,'[1]Іменні заявки'!$A:$I,2,FALSE)</f>
        <v>Гузун Олена Миколаївна</v>
      </c>
      <c r="D14" s="25" t="str">
        <f>VLOOKUP($B14,'[1]Іменні заявки'!$A:$I,7,FALSE)</f>
        <v>ІІІ</v>
      </c>
      <c r="E14" s="38"/>
      <c r="F14" s="38"/>
      <c r="G14" s="29">
        <v>217.51</v>
      </c>
      <c r="H14" s="39"/>
      <c r="I14" s="40"/>
      <c r="J14" s="18"/>
    </row>
    <row r="15" spans="1:10" ht="12.75">
      <c r="A15" s="37">
        <v>2</v>
      </c>
      <c r="B15" s="24">
        <v>21</v>
      </c>
      <c r="C15" s="24" t="str">
        <f>VLOOKUP($B15,'[1]Іменні заявки'!$A:$I,2,FALSE)</f>
        <v>Козачук Петро Георгійович</v>
      </c>
      <c r="D15" s="25" t="str">
        <f>VLOOKUP($B15,'[1]Іменні заявки'!$A:$I,7,FALSE)</f>
        <v>ІІ</v>
      </c>
      <c r="E15" s="38" t="str">
        <f>VLOOKUP($B15,'[1]Іменні заявки'!$A:$I,4,FALSE)</f>
        <v>Глибоцький район</v>
      </c>
      <c r="F15" s="38" t="str">
        <f>VLOOKUP($B15,'[1]Іменні заявки'!$A:$I,3,FALSE)</f>
        <v>Глибоцький район</v>
      </c>
      <c r="G15" s="29">
        <v>223.6</v>
      </c>
      <c r="H15" s="39">
        <f>G15+G16+G17+G18</f>
        <v>1133.92</v>
      </c>
      <c r="I15" s="40">
        <v>2</v>
      </c>
      <c r="J15" s="18"/>
    </row>
    <row r="16" spans="1:10" ht="12.75">
      <c r="A16" s="37"/>
      <c r="B16" s="24">
        <v>23</v>
      </c>
      <c r="C16" s="24" t="str">
        <f>VLOOKUP($B16,'[1]Іменні заявки'!$A:$I,2,FALSE)</f>
        <v>Оларь Іван Сергійович</v>
      </c>
      <c r="D16" s="25" t="str">
        <f>VLOOKUP($B16,'[1]Іменні заявки'!$A:$I,7,FALSE)</f>
        <v>ІІ</v>
      </c>
      <c r="E16" s="38"/>
      <c r="F16" s="38"/>
      <c r="G16" s="29">
        <v>259.76</v>
      </c>
      <c r="H16" s="39"/>
      <c r="I16" s="40"/>
      <c r="J16" s="18"/>
    </row>
    <row r="17" spans="1:10" ht="12.75">
      <c r="A17" s="37"/>
      <c r="B17" s="24">
        <v>24</v>
      </c>
      <c r="C17" s="24" t="str">
        <f>VLOOKUP($B17,'[1]Іменні заявки'!$A:$I,2,FALSE)</f>
        <v>Дулгер Маріан Валерійович</v>
      </c>
      <c r="D17" s="25" t="str">
        <f>VLOOKUP($B17,'[1]Іменні заявки'!$A:$I,7,FALSE)</f>
        <v>ІІІ</v>
      </c>
      <c r="E17" s="38"/>
      <c r="F17" s="38"/>
      <c r="G17" s="29">
        <v>290.08</v>
      </c>
      <c r="H17" s="39"/>
      <c r="I17" s="40"/>
      <c r="J17" s="18"/>
    </row>
    <row r="18" spans="1:10" ht="12.75">
      <c r="A18" s="37"/>
      <c r="B18" s="24">
        <v>22</v>
      </c>
      <c r="C18" s="24" t="str">
        <f>VLOOKUP($B18,'[1]Іменні заявки'!$A:$I,2,FALSE)</f>
        <v>Банческу Іван Сергійович</v>
      </c>
      <c r="D18" s="25" t="str">
        <f>VLOOKUP($B18,'[1]Іменні заявки'!$A:$I,7,FALSE)</f>
        <v>ІІ</v>
      </c>
      <c r="E18" s="38"/>
      <c r="F18" s="38"/>
      <c r="G18" s="29">
        <v>360.48</v>
      </c>
      <c r="H18" s="39"/>
      <c r="I18" s="40"/>
      <c r="J18" s="18"/>
    </row>
    <row r="19" spans="1:10" ht="12.75">
      <c r="A19" s="37">
        <v>3</v>
      </c>
      <c r="B19" s="24">
        <v>11</v>
      </c>
      <c r="C19" s="24" t="str">
        <f>VLOOKUP($B19,'[1]Іменні заявки'!$A:$I,2,FALSE)</f>
        <v>Гріцунік Іван Олексійович</v>
      </c>
      <c r="D19" s="25" t="str">
        <f>VLOOKUP($B19,'[1]Іменні заявки'!$A:$I,7,FALSE)</f>
        <v>ІІ</v>
      </c>
      <c r="E19" s="38" t="str">
        <f>VLOOKUP($B19,'[1]Іменні заявки'!$A:$I,4,FALSE)</f>
        <v>Новоселицький район</v>
      </c>
      <c r="F19" s="38" t="str">
        <f>VLOOKUP($B19,'[1]Іменні заявки'!$A:$I,3,FALSE)</f>
        <v>Новоселицький ЦТКСЕУМ</v>
      </c>
      <c r="G19" s="29">
        <v>307.33</v>
      </c>
      <c r="H19" s="39">
        <f>G19+G20+G21+G22</f>
        <v>1253.54</v>
      </c>
      <c r="I19" s="40">
        <v>3</v>
      </c>
      <c r="J19" s="18"/>
    </row>
    <row r="20" spans="1:10" ht="12.75">
      <c r="A20" s="37"/>
      <c r="B20" s="24">
        <v>14</v>
      </c>
      <c r="C20" s="24" t="str">
        <f>VLOOKUP($B20,'[1]Іменні заявки'!$A:$I,2,FALSE)</f>
        <v>Бордіан Олександр Миколайович</v>
      </c>
      <c r="D20" s="25" t="str">
        <f>VLOOKUP($B20,'[1]Іменні заявки'!$A:$I,7,FALSE)</f>
        <v>ІІІ</v>
      </c>
      <c r="E20" s="38"/>
      <c r="F20" s="38"/>
      <c r="G20" s="29">
        <v>333.92</v>
      </c>
      <c r="H20" s="39"/>
      <c r="I20" s="40"/>
      <c r="J20" s="18"/>
    </row>
    <row r="21" spans="1:10" ht="12.75">
      <c r="A21" s="37"/>
      <c r="B21" s="24">
        <v>15</v>
      </c>
      <c r="C21" s="24" t="str">
        <f>VLOOKUP($B21,'[1]Іменні заявки'!$A:$I,2,FALSE)</f>
        <v>Бурла Тетяна Генадіївна</v>
      </c>
      <c r="D21" s="25" t="str">
        <f>VLOOKUP($B21,'[1]Іменні заявки'!$A:$I,7,FALSE)</f>
        <v>ІІІ</v>
      </c>
      <c r="E21" s="38"/>
      <c r="F21" s="38"/>
      <c r="G21" s="29">
        <v>317.05</v>
      </c>
      <c r="H21" s="39"/>
      <c r="I21" s="40"/>
      <c r="J21" s="18"/>
    </row>
    <row r="22" spans="1:10" ht="12.75">
      <c r="A22" s="37"/>
      <c r="B22" s="24">
        <v>16</v>
      </c>
      <c r="C22" s="24" t="str">
        <f>VLOOKUP($B22,'[1]Іменні заявки'!$A:$I,2,FALSE)</f>
        <v>Гульпе Марта Юрієвна</v>
      </c>
      <c r="D22" s="25" t="str">
        <f>VLOOKUP($B22,'[1]Іменні заявки'!$A:$I,7,FALSE)</f>
        <v>ІІ</v>
      </c>
      <c r="E22" s="38"/>
      <c r="F22" s="38"/>
      <c r="G22" s="29">
        <v>295.24</v>
      </c>
      <c r="H22" s="39"/>
      <c r="I22" s="40"/>
      <c r="J22" s="18"/>
    </row>
    <row r="23" spans="1:10" ht="12.75">
      <c r="A23" s="37">
        <v>4</v>
      </c>
      <c r="B23" s="24">
        <v>64</v>
      </c>
      <c r="C23" s="24" t="str">
        <f>VLOOKUP($B23,'[1]Іменні заявки'!$A:$I,2,FALSE)</f>
        <v>Дяченко Валерія Геннадіївна</v>
      </c>
      <c r="D23" s="25" t="str">
        <f>VLOOKUP($B23,'[1]Іменні заявки'!$A:$I,7,FALSE)</f>
        <v>ІІІ</v>
      </c>
      <c r="E23" s="38" t="str">
        <f>VLOOKUP($B23,'[1]Іменні заявки'!$A:$I,4,FALSE)</f>
        <v>м.Чернівці</v>
      </c>
      <c r="F23" s="38" t="str">
        <f>VLOOKUP($B23,'[1]Іменні заявки'!$A:$I,3,FALSE)</f>
        <v>ОЦТКЕУМ</v>
      </c>
      <c r="G23" s="29">
        <v>372.85</v>
      </c>
      <c r="H23" s="39">
        <f>G23+G24+G25+G26</f>
        <v>1329.0700000000002</v>
      </c>
      <c r="I23" s="40">
        <v>4</v>
      </c>
      <c r="J23" s="18"/>
    </row>
    <row r="24" spans="1:10" ht="12.75">
      <c r="A24" s="37"/>
      <c r="B24" s="24">
        <v>61</v>
      </c>
      <c r="C24" s="24" t="str">
        <f>VLOOKUP($B24,'[1]Іменні заявки'!$A:$I,2,FALSE)</f>
        <v>Райлян Леонід Анатолійович</v>
      </c>
      <c r="D24" s="25" t="str">
        <f>VLOOKUP($B24,'[1]Іменні заявки'!$A:$I,7,FALSE)</f>
        <v>ІІІ</v>
      </c>
      <c r="E24" s="38"/>
      <c r="F24" s="38"/>
      <c r="G24" s="29">
        <v>226.83</v>
      </c>
      <c r="H24" s="39"/>
      <c r="I24" s="40"/>
      <c r="J24" s="18"/>
    </row>
    <row r="25" spans="1:10" ht="12.75">
      <c r="A25" s="37"/>
      <c r="B25" s="24">
        <v>63</v>
      </c>
      <c r="C25" s="24" t="str">
        <f>VLOOKUP($B25,'[1]Іменні заявки'!$A:$I,2,FALSE)</f>
        <v>Чекман Максим Олегович</v>
      </c>
      <c r="D25" s="25" t="str">
        <f>VLOOKUP($B25,'[1]Іменні заявки'!$A:$I,7,FALSE)</f>
        <v>ІІІ</v>
      </c>
      <c r="E25" s="38"/>
      <c r="F25" s="38"/>
      <c r="G25" s="29">
        <v>250.26</v>
      </c>
      <c r="H25" s="39"/>
      <c r="I25" s="40"/>
      <c r="J25" s="18"/>
    </row>
    <row r="26" spans="1:10" ht="12.75">
      <c r="A26" s="37"/>
      <c r="B26" s="24">
        <v>62</v>
      </c>
      <c r="C26" s="24" t="str">
        <f>VLOOKUP($B26,'[1]Іменні заявки'!$A:$I,2,FALSE)</f>
        <v>Рух Роман Олександрович</v>
      </c>
      <c r="D26" s="25" t="str">
        <f>VLOOKUP($B26,'[1]Іменні заявки'!$A:$I,7,FALSE)</f>
        <v>ІІІ</v>
      </c>
      <c r="E26" s="38"/>
      <c r="F26" s="38"/>
      <c r="G26" s="29">
        <v>479.13</v>
      </c>
      <c r="H26" s="39"/>
      <c r="I26" s="40"/>
      <c r="J26" s="18"/>
    </row>
    <row r="27" spans="1:10" ht="12.75">
      <c r="A27" s="37">
        <v>5</v>
      </c>
      <c r="B27" s="24">
        <v>51</v>
      </c>
      <c r="C27" s="24" t="str">
        <f>VLOOKUP($B27,'[1]Іменні заявки'!$A:$I,2,FALSE)</f>
        <v>Фротовчан Денис Васильович</v>
      </c>
      <c r="D27" s="25" t="str">
        <f>VLOOKUP($B27,'[1]Іменні заявки'!$A:$I,7,FALSE)</f>
        <v>ІІІ</v>
      </c>
      <c r="E27" s="38" t="str">
        <f>VLOOKUP($B27,'[1]Іменні заявки'!$A:$I,4,FALSE)</f>
        <v>Глибоцький район</v>
      </c>
      <c r="F27" s="38" t="str">
        <f>VLOOKUP($B27,'[1]Іменні заявки'!$A:$I,3,FALSE)</f>
        <v>Глибоцький ЦТКСЕУМ</v>
      </c>
      <c r="G27" s="29">
        <v>256.64</v>
      </c>
      <c r="H27" s="39">
        <f>G27+G28+G29+G30</f>
        <v>1396.8100000000002</v>
      </c>
      <c r="I27" s="40">
        <v>5</v>
      </c>
      <c r="J27" s="18"/>
    </row>
    <row r="28" spans="1:10" ht="12.75">
      <c r="A28" s="37"/>
      <c r="B28" s="24">
        <v>52</v>
      </c>
      <c r="C28" s="24" t="str">
        <f>VLOOKUP($B28,'[1]Іменні заявки'!$A:$I,2,FALSE)</f>
        <v>Букачук Георгій Костянтинович</v>
      </c>
      <c r="D28" s="25" t="str">
        <f>VLOOKUP($B28,'[1]Іменні заявки'!$A:$I,7,FALSE)</f>
        <v>ІІІ</v>
      </c>
      <c r="E28" s="38"/>
      <c r="F28" s="38"/>
      <c r="G28" s="29">
        <v>336.59</v>
      </c>
      <c r="H28" s="39"/>
      <c r="I28" s="40"/>
      <c r="J28" s="18"/>
    </row>
    <row r="29" spans="1:10" ht="12.75">
      <c r="A29" s="37"/>
      <c r="B29" s="41">
        <v>53</v>
      </c>
      <c r="C29" s="24" t="str">
        <f>VLOOKUP($B29,'[1]Іменні заявки'!$A:$I,2,FALSE)</f>
        <v>Ілюк Іонуц-Дануц Георгійович</v>
      </c>
      <c r="D29" s="25" t="str">
        <f>VLOOKUP($B29,'[1]Іменні заявки'!$A:$I,7,FALSE)</f>
        <v>ІІІ</v>
      </c>
      <c r="E29" s="38"/>
      <c r="F29" s="38"/>
      <c r="G29" s="29">
        <v>357.41</v>
      </c>
      <c r="H29" s="39"/>
      <c r="I29" s="40"/>
      <c r="J29" s="18"/>
    </row>
    <row r="30" spans="1:10" ht="12.75">
      <c r="A30" s="37"/>
      <c r="B30" s="24">
        <v>54</v>
      </c>
      <c r="C30" s="24" t="str">
        <f>VLOOKUP($B30,'[1]Іменні заявки'!$A:$I,2,FALSE)</f>
        <v>Кирчу Флорін Іванович</v>
      </c>
      <c r="D30" s="25" t="str">
        <f>VLOOKUP($B30,'[1]Іменні заявки'!$A:$I,7,FALSE)</f>
        <v>ІІІ</v>
      </c>
      <c r="E30" s="38"/>
      <c r="F30" s="38"/>
      <c r="G30" s="29">
        <v>446.17</v>
      </c>
      <c r="H30" s="39"/>
      <c r="I30" s="40"/>
      <c r="J30" s="18"/>
    </row>
    <row r="31" spans="1:10" ht="12.75">
      <c r="A31" s="37">
        <v>6</v>
      </c>
      <c r="B31" s="24">
        <v>32</v>
      </c>
      <c r="C31" s="24" t="str">
        <f>VLOOKUP($B31,'[1]Іменні заявки'!$A:$I,2,FALSE)</f>
        <v>Павловський Олександр Іванович</v>
      </c>
      <c r="D31" s="25" t="s">
        <v>28</v>
      </c>
      <c r="E31" s="38" t="str">
        <f>VLOOKUP($B31,'[1]Іменні заявки'!$A:$I,4,FALSE)</f>
        <v>Сторожинецький район</v>
      </c>
      <c r="F31" s="38" t="str">
        <f>VLOOKUP($B31,'[1]Іменні заявки'!$A:$I,3,FALSE)</f>
        <v>Сторожинецький район</v>
      </c>
      <c r="G31" s="29">
        <v>228.78</v>
      </c>
      <c r="H31" s="39">
        <f>G31+G32+G33+G34</f>
        <v>1486.4699999999998</v>
      </c>
      <c r="I31" s="40">
        <v>6</v>
      </c>
      <c r="J31" s="18"/>
    </row>
    <row r="32" spans="1:10" ht="12.75">
      <c r="A32" s="37"/>
      <c r="B32" s="24">
        <v>33</v>
      </c>
      <c r="C32" s="24" t="str">
        <f>VLOOKUP($B32,'[1]Іменні заявки'!$A:$I,2,FALSE)</f>
        <v>Ончуленко Микола Михайлович</v>
      </c>
      <c r="D32" s="25" t="s">
        <v>28</v>
      </c>
      <c r="E32" s="38"/>
      <c r="F32" s="38"/>
      <c r="G32" s="29">
        <v>250.86</v>
      </c>
      <c r="H32" s="39"/>
      <c r="I32" s="40"/>
      <c r="J32" s="18"/>
    </row>
    <row r="33" spans="1:10" ht="12.75">
      <c r="A33" s="37"/>
      <c r="B33" s="24">
        <v>35</v>
      </c>
      <c r="C33" s="24" t="str">
        <f>VLOOKUP($B33,'[1]Іменні заявки'!$A:$I,2,FALSE)</f>
        <v>Баран Юрій Петрович</v>
      </c>
      <c r="D33" s="25" t="s">
        <v>28</v>
      </c>
      <c r="E33" s="38"/>
      <c r="F33" s="38"/>
      <c r="G33" s="29">
        <v>440.96</v>
      </c>
      <c r="H33" s="39"/>
      <c r="I33" s="40"/>
      <c r="J33" s="18"/>
    </row>
    <row r="34" spans="1:10" ht="12.75">
      <c r="A34" s="37"/>
      <c r="B34" s="24">
        <v>31</v>
      </c>
      <c r="C34" s="24" t="str">
        <f>VLOOKUP($B34,'[1]Іменні заявки'!$A:$I,2,FALSE)</f>
        <v>Погосян Вілен Григорович</v>
      </c>
      <c r="D34" s="25" t="s">
        <v>28</v>
      </c>
      <c r="E34" s="38"/>
      <c r="F34" s="38"/>
      <c r="G34" s="29">
        <v>565.87</v>
      </c>
      <c r="H34" s="39"/>
      <c r="I34" s="40"/>
      <c r="J34" s="18"/>
    </row>
    <row r="35" spans="1:10" ht="12.75">
      <c r="A35" s="37">
        <v>7</v>
      </c>
      <c r="B35" s="24">
        <v>44</v>
      </c>
      <c r="C35" s="24" t="str">
        <f>VLOOKUP($B35,'[1]Іменні заявки'!$A:$I,2,FALSE)</f>
        <v>Червенюк Іван Іванович</v>
      </c>
      <c r="D35" s="25" t="str">
        <f>VLOOKUP($B35,'[1]Іменні заявки'!$A:$I,7,FALSE)</f>
        <v>І</v>
      </c>
      <c r="E35" s="38" t="str">
        <f>VLOOKUP($B35,'[1]Іменні заявки'!$A:$I,4,FALSE)</f>
        <v>Чернівці</v>
      </c>
      <c r="F35" s="38" t="str">
        <f>VLOOKUP($B35,'[1]Іменні заявки'!$A:$I,3,FALSE)</f>
        <v>м.Чернівці</v>
      </c>
      <c r="G35" s="29">
        <v>383.87</v>
      </c>
      <c r="H35" s="39">
        <f>G35+G36+G37+G38</f>
        <v>1679.79</v>
      </c>
      <c r="I35" s="40">
        <v>7</v>
      </c>
      <c r="J35" s="18"/>
    </row>
    <row r="36" spans="1:10" ht="12.75">
      <c r="A36" s="37"/>
      <c r="B36" s="24">
        <v>41</v>
      </c>
      <c r="C36" s="24" t="str">
        <f>VLOOKUP($B36,'[1]Іменні заявки'!$A:$I,2,FALSE)</f>
        <v>Паламарюк Богдан Васильович</v>
      </c>
      <c r="D36" s="25" t="str">
        <f>VLOOKUP($B36,'[1]Іменні заявки'!$A:$I,7,FALSE)</f>
        <v>ІІІ</v>
      </c>
      <c r="E36" s="38"/>
      <c r="F36" s="38"/>
      <c r="G36" s="29">
        <v>418.44</v>
      </c>
      <c r="H36" s="39"/>
      <c r="I36" s="40"/>
      <c r="J36" s="18"/>
    </row>
    <row r="37" spans="1:10" ht="12.75">
      <c r="A37" s="37"/>
      <c r="B37" s="24">
        <v>46</v>
      </c>
      <c r="C37" s="24" t="str">
        <f>VLOOKUP($B37,'[1]Іменні заявки'!$A:$I,2,FALSE)</f>
        <v>Король Максим Анатолійович</v>
      </c>
      <c r="D37" s="25" t="str">
        <f>VLOOKUP($B37,'[1]Іменні заявки'!$A:$I,7,FALSE)</f>
        <v>ІІІ</v>
      </c>
      <c r="E37" s="38"/>
      <c r="F37" s="38"/>
      <c r="G37" s="29">
        <v>439.63</v>
      </c>
      <c r="H37" s="39"/>
      <c r="I37" s="40"/>
      <c r="J37" s="18"/>
    </row>
    <row r="38" spans="1:10" ht="12.75">
      <c r="A38" s="37"/>
      <c r="B38" s="24">
        <v>45</v>
      </c>
      <c r="C38" s="24" t="str">
        <f>VLOOKUP($B38,'[1]Іменні заявки'!$A:$I,2,FALSE)</f>
        <v>Ільчук Максим Георгійович</v>
      </c>
      <c r="D38" s="25" t="str">
        <f>VLOOKUP($B38,'[1]Іменні заявки'!$A:$I,7,FALSE)</f>
        <v>ІІІ</v>
      </c>
      <c r="E38" s="38"/>
      <c r="F38" s="38"/>
      <c r="G38" s="29">
        <v>437.85</v>
      </c>
      <c r="H38" s="39"/>
      <c r="I38" s="40"/>
      <c r="J38" s="18"/>
    </row>
    <row r="39" spans="1:10" ht="12.75">
      <c r="A39" s="37">
        <v>8</v>
      </c>
      <c r="B39" s="24">
        <v>145</v>
      </c>
      <c r="C39" s="24" t="str">
        <f>VLOOKUP($B39,'[1]Іменні заявки'!$A:$I,2,FALSE)</f>
        <v>Костинюк Роман Романович</v>
      </c>
      <c r="D39" s="25" t="str">
        <f>VLOOKUP($B39,'[1]Іменні заявки'!$A:$I,7,FALSE)</f>
        <v>ІІІ</v>
      </c>
      <c r="E39" s="38" t="str">
        <f>VLOOKUP($B39,'[1]Іменні заявки'!$A:$I,4,FALSE)</f>
        <v>Заставнівський район</v>
      </c>
      <c r="F39" s="38" t="str">
        <f>VLOOKUP($B39,'[1]Іменні заявки'!$A:$I,3,FALSE)</f>
        <v>Заставнівський район</v>
      </c>
      <c r="G39" s="29">
        <v>445.99</v>
      </c>
      <c r="H39" s="39">
        <f>G39+G40+G41+G42</f>
        <v>1851.95</v>
      </c>
      <c r="I39" s="40">
        <v>8</v>
      </c>
      <c r="J39" s="18"/>
    </row>
    <row r="40" spans="1:10" ht="12.75">
      <c r="A40" s="37"/>
      <c r="B40" s="24">
        <v>144</v>
      </c>
      <c r="C40" s="24" t="str">
        <f>VLOOKUP($B40,'[1]Іменні заявки'!$A:$I,2,FALSE)</f>
        <v>Мойсюк Максим Васильович</v>
      </c>
      <c r="D40" s="25" t="str">
        <f>VLOOKUP($B40,'[1]Іменні заявки'!$A:$I,7,FALSE)</f>
        <v>ІІІ</v>
      </c>
      <c r="E40" s="38"/>
      <c r="F40" s="38"/>
      <c r="G40" s="29">
        <v>606.11</v>
      </c>
      <c r="H40" s="39"/>
      <c r="I40" s="40"/>
      <c r="J40" s="18"/>
    </row>
    <row r="41" spans="1:10" ht="12.75">
      <c r="A41" s="37"/>
      <c r="B41" s="24">
        <v>142</v>
      </c>
      <c r="C41" s="24" t="str">
        <f>VLOOKUP($B41,'[1]Іменні заявки'!$A:$I,2,FALSE)</f>
        <v>Бурега Христина Анатоліївна</v>
      </c>
      <c r="D41" s="25" t="str">
        <f>VLOOKUP($B41,'[1]Іменні заявки'!$A:$I,7,FALSE)</f>
        <v>ІІІ</v>
      </c>
      <c r="E41" s="38"/>
      <c r="F41" s="38"/>
      <c r="G41" s="29">
        <v>437.66</v>
      </c>
      <c r="H41" s="39"/>
      <c r="I41" s="40"/>
      <c r="J41" s="18"/>
    </row>
    <row r="42" spans="1:10" ht="12.75">
      <c r="A42" s="37"/>
      <c r="B42" s="24">
        <v>143</v>
      </c>
      <c r="C42" s="24" t="str">
        <f>VLOOKUP($B42,'[1]Іменні заявки'!$A:$I,2,FALSE)</f>
        <v>Величко Микола Миколайович</v>
      </c>
      <c r="D42" s="25" t="str">
        <f>VLOOKUP($B42,'[1]Іменні заявки'!$A:$I,7,FALSE)</f>
        <v>ІІІ</v>
      </c>
      <c r="E42" s="38"/>
      <c r="F42" s="38"/>
      <c r="G42" s="29">
        <v>362.19</v>
      </c>
      <c r="H42" s="39"/>
      <c r="I42" s="40"/>
      <c r="J42" s="18"/>
    </row>
    <row r="43" spans="1:10" ht="12.75">
      <c r="A43" s="37">
        <v>9</v>
      </c>
      <c r="B43" s="24">
        <v>124</v>
      </c>
      <c r="C43" s="24" t="str">
        <f>VLOOKUP($B43,'[1]Іменні заявки'!$A:$I,2,FALSE)</f>
        <v>Поляк Євген Васильович</v>
      </c>
      <c r="D43" s="25" t="str">
        <f>VLOOKUP($B43,'[1]Іменні заявки'!$A:$I,7,FALSE)</f>
        <v>ІІІ</v>
      </c>
      <c r="E43" s="38" t="str">
        <f>VLOOKUP($B43,'[1]Іменні заявки'!$A:$I,4,FALSE)</f>
        <v>Путильський район</v>
      </c>
      <c r="F43" s="38" t="str">
        <f>VLOOKUP($B43,'[1]Іменні заявки'!$A:$I,3,FALSE)</f>
        <v>Путильський район</v>
      </c>
      <c r="G43" s="29">
        <v>321.24</v>
      </c>
      <c r="H43" s="39">
        <f>G43+G44+G45+G46</f>
        <v>1855.79</v>
      </c>
      <c r="I43" s="40">
        <v>9</v>
      </c>
      <c r="J43" s="18"/>
    </row>
    <row r="44" spans="1:10" ht="12.75">
      <c r="A44" s="37"/>
      <c r="B44" s="24">
        <v>123</v>
      </c>
      <c r="C44" s="24" t="str">
        <f>VLOOKUP($B44,'[1]Іменні заявки'!$A:$I,2,FALSE)</f>
        <v>Євдощак Дмитро Дмитрович</v>
      </c>
      <c r="D44" s="25" t="str">
        <f>VLOOKUP($B44,'[1]Іменні заявки'!$A:$I,7,FALSE)</f>
        <v>ІІІ</v>
      </c>
      <c r="E44" s="38"/>
      <c r="F44" s="38"/>
      <c r="G44" s="29">
        <v>466.15</v>
      </c>
      <c r="H44" s="39"/>
      <c r="I44" s="40"/>
      <c r="J44" s="18"/>
    </row>
    <row r="45" spans="1:10" ht="12.75">
      <c r="A45" s="37"/>
      <c r="B45" s="24">
        <v>126</v>
      </c>
      <c r="C45" s="24" t="str">
        <f>VLOOKUP($B45,'[1]Іменні заявки'!$A:$I,2,FALSE)</f>
        <v>Довбуш Іван Іванович</v>
      </c>
      <c r="D45" s="25" t="str">
        <f>VLOOKUP($B45,'[1]Іменні заявки'!$A:$I,7,FALSE)</f>
        <v>ІІІ</v>
      </c>
      <c r="E45" s="38"/>
      <c r="F45" s="38"/>
      <c r="G45" s="29">
        <v>520.19</v>
      </c>
      <c r="H45" s="39"/>
      <c r="I45" s="40"/>
      <c r="J45" s="18"/>
    </row>
    <row r="46" spans="1:10" ht="12.75">
      <c r="A46" s="37"/>
      <c r="B46" s="24">
        <v>125</v>
      </c>
      <c r="C46" s="24" t="str">
        <f>VLOOKUP($B46,'[1]Іменні заявки'!$A:$I,2,FALSE)</f>
        <v>Торак Сергій Анатолійович</v>
      </c>
      <c r="D46" s="25" t="str">
        <f>VLOOKUP($B46,'[1]Іменні заявки'!$A:$I,7,FALSE)</f>
        <v>ІІІ</v>
      </c>
      <c r="E46" s="38"/>
      <c r="F46" s="38"/>
      <c r="G46" s="29">
        <v>548.21</v>
      </c>
      <c r="H46" s="39"/>
      <c r="I46" s="40"/>
      <c r="J46" s="18"/>
    </row>
    <row r="47" spans="1:10" ht="12.75">
      <c r="A47" s="37">
        <v>10</v>
      </c>
      <c r="B47" s="24">
        <v>92</v>
      </c>
      <c r="C47" s="24" t="str">
        <f>VLOOKUP($B47,'[1]Іменні заявки'!$A:$I,2,FALSE)</f>
        <v>Кирилюк Олександр Анатолійович</v>
      </c>
      <c r="D47" s="25" t="s">
        <v>28</v>
      </c>
      <c r="E47" s="38" t="str">
        <f>VLOOKUP($B47,'[1]Іменні заявки'!$A:$I,4,FALSE)</f>
        <v>Кельменецький район</v>
      </c>
      <c r="F47" s="38" t="str">
        <f>VLOOKUP($B47,'[1]Іменні заявки'!$A:$I,3,FALSE)</f>
        <v>Кельменецький район</v>
      </c>
      <c r="G47" s="29">
        <v>418.16</v>
      </c>
      <c r="H47" s="39">
        <f>G47+G48+G49+G50</f>
        <v>1958.29</v>
      </c>
      <c r="I47" s="40">
        <v>10</v>
      </c>
      <c r="J47" s="18"/>
    </row>
    <row r="48" spans="1:10" ht="12.75">
      <c r="A48" s="37"/>
      <c r="B48" s="24">
        <v>93</v>
      </c>
      <c r="C48" s="24" t="str">
        <f>VLOOKUP($B48,'[1]Іменні заявки'!$A:$I,2,FALSE)</f>
        <v>Бамбуляк Владислав Володимирович</v>
      </c>
      <c r="D48" s="25" t="s">
        <v>28</v>
      </c>
      <c r="E48" s="38"/>
      <c r="F48" s="38"/>
      <c r="G48" s="29">
        <v>484.82</v>
      </c>
      <c r="H48" s="39"/>
      <c r="I48" s="40"/>
      <c r="J48" s="18"/>
    </row>
    <row r="49" spans="1:10" ht="12.75">
      <c r="A49" s="37"/>
      <c r="B49" s="24">
        <v>91</v>
      </c>
      <c r="C49" s="24" t="str">
        <f>VLOOKUP($B49,'[1]Іменні заявки'!$A:$I,2,FALSE)</f>
        <v>Геленюк Василь Васильович</v>
      </c>
      <c r="D49" s="25" t="s">
        <v>28</v>
      </c>
      <c r="E49" s="38"/>
      <c r="F49" s="38"/>
      <c r="G49" s="29">
        <v>607.35</v>
      </c>
      <c r="H49" s="39"/>
      <c r="I49" s="40"/>
      <c r="J49" s="18"/>
    </row>
    <row r="50" spans="1:10" ht="12.75">
      <c r="A50" s="37"/>
      <c r="B50" s="24">
        <v>95</v>
      </c>
      <c r="C50" s="24" t="str">
        <f>VLOOKUP($B50,'[1]Іменні заявки'!$A:$I,2,FALSE)</f>
        <v>Боднар Ольга Іванівна</v>
      </c>
      <c r="D50" s="25" t="s">
        <v>28</v>
      </c>
      <c r="E50" s="38"/>
      <c r="F50" s="38"/>
      <c r="G50" s="29">
        <v>447.96</v>
      </c>
      <c r="H50" s="39"/>
      <c r="I50" s="40"/>
      <c r="J50" s="18"/>
    </row>
    <row r="51" spans="1:10" ht="12.75">
      <c r="A51" s="37">
        <v>11</v>
      </c>
      <c r="B51" s="24">
        <v>115</v>
      </c>
      <c r="C51" s="24" t="str">
        <f>VLOOKUP($B51,'[1]Іменні заявки'!$A:$I,2,FALSE)</f>
        <v>Андрус Тетяна Георгіївна</v>
      </c>
      <c r="D51" s="25" t="s">
        <v>28</v>
      </c>
      <c r="E51" s="38" t="str">
        <f>VLOOKUP($B51,'[1]Іменні заявки'!$A:$I,4,FALSE)</f>
        <v>Герцаївський район</v>
      </c>
      <c r="F51" s="38" t="str">
        <f>VLOOKUP($B51,'[1]Іменні заявки'!$A:$I,3,FALSE)</f>
        <v>Герцаївський район</v>
      </c>
      <c r="G51" s="29">
        <v>582.7</v>
      </c>
      <c r="H51" s="39">
        <f>G51+G52+G53+G54</f>
        <v>1975.4</v>
      </c>
      <c r="I51" s="40">
        <v>11</v>
      </c>
      <c r="J51" s="18"/>
    </row>
    <row r="52" spans="1:10" ht="12.75">
      <c r="A52" s="37"/>
      <c r="B52" s="24">
        <v>112</v>
      </c>
      <c r="C52" s="24" t="str">
        <f>VLOOKUP($B52,'[1]Іменні заявки'!$A:$I,2,FALSE)</f>
        <v>Робу Дмитро Іванович</v>
      </c>
      <c r="D52" s="25" t="s">
        <v>28</v>
      </c>
      <c r="E52" s="38"/>
      <c r="F52" s="38"/>
      <c r="G52" s="29">
        <v>310</v>
      </c>
      <c r="H52" s="39"/>
      <c r="I52" s="40"/>
      <c r="J52" s="18"/>
    </row>
    <row r="53" spans="1:10" ht="12.75">
      <c r="A53" s="37"/>
      <c r="B53" s="24">
        <v>111</v>
      </c>
      <c r="C53" s="24" t="str">
        <f>VLOOKUP($B53,'[1]Іменні заявки'!$A:$I,2,FALSE)</f>
        <v>Пінтілей Костян. Костянтин.</v>
      </c>
      <c r="D53" s="25" t="s">
        <v>28</v>
      </c>
      <c r="E53" s="38"/>
      <c r="F53" s="38"/>
      <c r="G53" s="29">
        <v>474.16</v>
      </c>
      <c r="H53" s="39"/>
      <c r="I53" s="40"/>
      <c r="J53" s="18"/>
    </row>
    <row r="54" spans="1:10" ht="12.75">
      <c r="A54" s="37"/>
      <c r="B54" s="24">
        <v>113</v>
      </c>
      <c r="C54" s="24" t="str">
        <f>VLOOKUP($B54,'[1]Іменні заявки'!$A:$I,2,FALSE)</f>
        <v>Андрій Кетелін Валерійов.</v>
      </c>
      <c r="D54" s="25" t="s">
        <v>28</v>
      </c>
      <c r="E54" s="38"/>
      <c r="F54" s="38"/>
      <c r="G54" s="29">
        <v>608.54</v>
      </c>
      <c r="H54" s="39"/>
      <c r="I54" s="40"/>
      <c r="J54" s="18"/>
    </row>
    <row r="55" spans="1:10" ht="12.75">
      <c r="A55" s="37">
        <v>12</v>
      </c>
      <c r="B55" s="24">
        <v>83</v>
      </c>
      <c r="C55" s="24" t="str">
        <f>VLOOKUP($B55,'[1]Іменні заявки'!$A:$I,2,FALSE)</f>
        <v>Чорний Олександр Анатолійович</v>
      </c>
      <c r="D55" s="25" t="s">
        <v>28</v>
      </c>
      <c r="E55" s="38" t="str">
        <f>VLOOKUP($B55,'[1]Іменні заявки'!$A:$I,4,FALSE)</f>
        <v>Сокирянський район</v>
      </c>
      <c r="F55" s="38" t="str">
        <f>VLOOKUP($B55,'[1]Іменні заявки'!$A:$I,3,FALSE)</f>
        <v>Сокирянський район</v>
      </c>
      <c r="G55" s="29">
        <v>620.83</v>
      </c>
      <c r="H55" s="39">
        <f>G55+G56+G57+G58</f>
        <v>3045.2200000000003</v>
      </c>
      <c r="I55" s="40">
        <v>12</v>
      </c>
      <c r="J55" s="18"/>
    </row>
    <row r="56" spans="1:10" ht="12.75">
      <c r="A56" s="37"/>
      <c r="B56" s="24">
        <v>81</v>
      </c>
      <c r="C56" s="24" t="str">
        <f>VLOOKUP($B56,'[1]Іменні заявки'!$A:$I,2,FALSE)</f>
        <v>Брайловський Михайло Іванович</v>
      </c>
      <c r="D56" s="25" t="s">
        <v>28</v>
      </c>
      <c r="E56" s="38"/>
      <c r="F56" s="38"/>
      <c r="G56" s="29">
        <v>786.05</v>
      </c>
      <c r="H56" s="39"/>
      <c r="I56" s="40"/>
      <c r="J56" s="18"/>
    </row>
    <row r="57" spans="1:10" ht="12.75">
      <c r="A57" s="37"/>
      <c r="B57" s="24">
        <v>85</v>
      </c>
      <c r="C57" s="24" t="str">
        <f>VLOOKUP($B57,'[1]Іменні заявки'!$A:$I,2,FALSE)</f>
        <v>Кульбаба Владісдав Юрійович</v>
      </c>
      <c r="D57" s="25" t="s">
        <v>28</v>
      </c>
      <c r="E57" s="38"/>
      <c r="F57" s="38"/>
      <c r="G57" s="29">
        <v>800.89</v>
      </c>
      <c r="H57" s="39"/>
      <c r="I57" s="40"/>
      <c r="J57" s="18"/>
    </row>
    <row r="58" spans="1:10" ht="12.75">
      <c r="A58" s="37"/>
      <c r="B58" s="24">
        <v>82</v>
      </c>
      <c r="C58" s="24" t="str">
        <f>VLOOKUP($B58,'[1]Іменні заявки'!$A:$I,2,FALSE)</f>
        <v>Сливка олег Вікторович</v>
      </c>
      <c r="D58" s="25" t="s">
        <v>28</v>
      </c>
      <c r="E58" s="38"/>
      <c r="F58" s="38"/>
      <c r="G58" s="29">
        <v>837.45</v>
      </c>
      <c r="H58" s="39"/>
      <c r="I58" s="40"/>
      <c r="J58" s="18"/>
    </row>
    <row r="59" spans="3:6" ht="12.75">
      <c r="C59" s="19"/>
      <c r="F59" s="19"/>
    </row>
    <row r="60" ht="12.75">
      <c r="A60" t="s">
        <v>30</v>
      </c>
    </row>
    <row r="61" ht="12.75">
      <c r="A61" t="s">
        <v>31</v>
      </c>
    </row>
  </sheetData>
  <mergeCells count="64">
    <mergeCell ref="I55:I58"/>
    <mergeCell ref="A4:I4"/>
    <mergeCell ref="A55:A58"/>
    <mergeCell ref="E55:E58"/>
    <mergeCell ref="F55:F58"/>
    <mergeCell ref="H55:H58"/>
    <mergeCell ref="I47:I50"/>
    <mergeCell ref="A51:A54"/>
    <mergeCell ref="E51:E54"/>
    <mergeCell ref="F51:F54"/>
    <mergeCell ref="H51:H54"/>
    <mergeCell ref="I51:I54"/>
    <mergeCell ref="A47:A50"/>
    <mergeCell ref="E47:E50"/>
    <mergeCell ref="F47:F50"/>
    <mergeCell ref="H47:H50"/>
    <mergeCell ref="I39:I42"/>
    <mergeCell ref="A43:A46"/>
    <mergeCell ref="E43:E46"/>
    <mergeCell ref="F43:F46"/>
    <mergeCell ref="H43:H46"/>
    <mergeCell ref="I43:I46"/>
    <mergeCell ref="A39:A42"/>
    <mergeCell ref="E39:E42"/>
    <mergeCell ref="F39:F42"/>
    <mergeCell ref="H39:H42"/>
    <mergeCell ref="I31:I34"/>
    <mergeCell ref="A35:A38"/>
    <mergeCell ref="E35:E38"/>
    <mergeCell ref="F35:F38"/>
    <mergeCell ref="H35:H38"/>
    <mergeCell ref="I35:I38"/>
    <mergeCell ref="A31:A34"/>
    <mergeCell ref="E31:E34"/>
    <mergeCell ref="F31:F34"/>
    <mergeCell ref="H31:H34"/>
    <mergeCell ref="I23:I26"/>
    <mergeCell ref="A27:A30"/>
    <mergeCell ref="E27:E30"/>
    <mergeCell ref="F27:F30"/>
    <mergeCell ref="H27:H30"/>
    <mergeCell ref="I27:I30"/>
    <mergeCell ref="A23:A26"/>
    <mergeCell ref="E23:E26"/>
    <mergeCell ref="F23:F26"/>
    <mergeCell ref="H23:H26"/>
    <mergeCell ref="I15:I18"/>
    <mergeCell ref="A19:A22"/>
    <mergeCell ref="E19:E22"/>
    <mergeCell ref="F19:F22"/>
    <mergeCell ref="H19:H22"/>
    <mergeCell ref="I19:I22"/>
    <mergeCell ref="A15:A18"/>
    <mergeCell ref="E15:E18"/>
    <mergeCell ref="F15:F18"/>
    <mergeCell ref="H15:H18"/>
    <mergeCell ref="A1:K1"/>
    <mergeCell ref="A2:K2"/>
    <mergeCell ref="A3:K3"/>
    <mergeCell ref="A11:A14"/>
    <mergeCell ref="E11:E14"/>
    <mergeCell ref="F11:F14"/>
    <mergeCell ref="H11:H14"/>
    <mergeCell ref="I11:I14"/>
  </mergeCells>
  <printOptions horizontalCentered="1" verticalCentered="1"/>
  <pageMargins left="0" right="0" top="0" bottom="0" header="0" footer="0"/>
  <pageSetup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O7" sqref="O7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31.140625" style="2" customWidth="1"/>
    <col min="4" max="4" width="8.7109375" style="2" customWidth="1"/>
    <col min="5" max="5" width="20.28125" style="2" customWidth="1"/>
    <col min="6" max="6" width="17.140625" style="2" customWidth="1"/>
    <col min="7" max="7" width="14.140625" style="2" hidden="1" customWidth="1"/>
    <col min="8" max="8" width="15.140625" style="2" customWidth="1"/>
    <col min="9" max="9" width="16.7109375" style="2" customWidth="1"/>
    <col min="10" max="10" width="12.00390625" style="2" customWidth="1"/>
    <col min="11" max="11" width="9.140625" style="2" customWidth="1"/>
    <col min="12" max="12" width="10.140625" style="2" customWidth="1"/>
    <col min="13" max="16384" width="9.140625" style="2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5" t="s">
        <v>2</v>
      </c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  <c r="N4" s="6"/>
      <c r="O4" s="6"/>
    </row>
    <row r="5" spans="1:15" ht="15">
      <c r="A5" s="5" t="s">
        <v>3</v>
      </c>
      <c r="B5" s="6"/>
      <c r="C5" s="6"/>
      <c r="D5" s="6"/>
      <c r="E5" s="6"/>
      <c r="F5" s="7"/>
      <c r="G5" s="7"/>
      <c r="H5" s="7"/>
      <c r="I5" s="7"/>
      <c r="J5" s="6"/>
      <c r="K5" s="6"/>
      <c r="L5" s="6"/>
      <c r="M5" s="6"/>
      <c r="N5" s="6"/>
      <c r="O5" s="6"/>
    </row>
    <row r="6" spans="1:15" ht="15">
      <c r="A6" s="5" t="s">
        <v>4</v>
      </c>
      <c r="B6" s="6"/>
      <c r="C6" s="6"/>
      <c r="D6" s="6"/>
      <c r="E6" s="6"/>
      <c r="F6" s="7"/>
      <c r="G6" s="7"/>
      <c r="H6" s="7"/>
      <c r="I6" s="7"/>
      <c r="J6" s="6"/>
      <c r="K6" s="6"/>
      <c r="L6" s="6"/>
      <c r="M6" s="6"/>
      <c r="N6" s="6"/>
      <c r="O6" s="6"/>
    </row>
    <row r="7" spans="1:15" ht="19.5" thickBot="1">
      <c r="A7" s="8" t="s">
        <v>5</v>
      </c>
      <c r="B7" s="6"/>
      <c r="C7" s="6"/>
      <c r="D7" s="6"/>
      <c r="E7" s="6"/>
      <c r="F7" s="7"/>
      <c r="G7" s="7"/>
      <c r="H7" s="7"/>
      <c r="I7" s="7"/>
      <c r="J7" s="9"/>
      <c r="K7" s="10"/>
      <c r="L7" s="10"/>
      <c r="N7" s="6"/>
      <c r="O7" s="6"/>
    </row>
    <row r="8" spans="1:15" ht="14.25" thickBot="1" thickTop="1">
      <c r="A8" s="6" t="s">
        <v>6</v>
      </c>
      <c r="B8" s="6"/>
      <c r="C8" s="6"/>
      <c r="D8" s="6"/>
      <c r="E8" s="6"/>
      <c r="F8" s="7"/>
      <c r="G8" s="7"/>
      <c r="H8" s="7" t="s">
        <v>7</v>
      </c>
      <c r="I8" s="7"/>
      <c r="J8" s="11">
        <f>SUM(N11:N16)*4</f>
        <v>32</v>
      </c>
      <c r="K8" s="12"/>
      <c r="L8" s="12"/>
      <c r="M8" s="13"/>
      <c r="N8" s="14"/>
      <c r="O8" s="6"/>
    </row>
    <row r="9" spans="1:15" ht="21" thickTop="1">
      <c r="A9" s="10"/>
      <c r="B9" s="15"/>
      <c r="C9" s="16"/>
      <c r="D9" s="16"/>
      <c r="E9" s="17" t="s">
        <v>33</v>
      </c>
      <c r="F9" s="7" t="s">
        <v>34</v>
      </c>
      <c r="G9" s="7"/>
      <c r="H9" s="7" t="s">
        <v>10</v>
      </c>
      <c r="I9" s="7" t="s">
        <v>11</v>
      </c>
      <c r="J9" s="6"/>
      <c r="K9" s="6"/>
      <c r="L9" s="6"/>
      <c r="M9" s="14"/>
      <c r="N9" s="6"/>
      <c r="O9" s="6"/>
    </row>
    <row r="10" spans="1:13" ht="38.25">
      <c r="A10" s="22" t="s">
        <v>12</v>
      </c>
      <c r="B10" s="21" t="s">
        <v>13</v>
      </c>
      <c r="C10" s="21" t="s">
        <v>14</v>
      </c>
      <c r="D10" s="22" t="s">
        <v>15</v>
      </c>
      <c r="E10" s="21" t="s">
        <v>16</v>
      </c>
      <c r="F10" s="21" t="s">
        <v>17</v>
      </c>
      <c r="G10" s="22" t="s">
        <v>19</v>
      </c>
      <c r="H10" s="23" t="s">
        <v>20</v>
      </c>
      <c r="I10" s="23" t="s">
        <v>21</v>
      </c>
      <c r="J10" s="23" t="s">
        <v>22</v>
      </c>
      <c r="K10" s="22" t="s">
        <v>24</v>
      </c>
      <c r="L10" s="22" t="s">
        <v>25</v>
      </c>
      <c r="M10" s="22" t="s">
        <v>26</v>
      </c>
    </row>
    <row r="11" spans="1:14" ht="15">
      <c r="A11" s="24">
        <v>1</v>
      </c>
      <c r="B11" s="24">
        <v>76</v>
      </c>
      <c r="C11" s="24" t="str">
        <f>VLOOKUP($B11,'[1]Іменні заявки'!$A:$I,2,FALSE)</f>
        <v>Гузун Олена Миколаївна</v>
      </c>
      <c r="D11" s="25" t="str">
        <f>VLOOKUP($B11,'[1]Іменні заявки'!$A:$I,7,FALSE)</f>
        <v>ІІІ</v>
      </c>
      <c r="E11" s="26" t="str">
        <f>VLOOKUP($B11,'[1]Іменні заявки'!$A:$I,4,FALSE)</f>
        <v>Новоселицький район</v>
      </c>
      <c r="F11" s="26" t="str">
        <f>VLOOKUP($B11,'[1]Іменні заявки'!$A:$I,3,FALSE)</f>
        <v>Новоселицький район</v>
      </c>
      <c r="G11" s="28" t="e">
        <f>VLOOKUP($B11,'[1]крос'!$B:$N,11,FALSE)</f>
        <v>#N/A</v>
      </c>
      <c r="H11" s="29">
        <f>VLOOKUP($B11,'[1]фігурка-дів.'!$B:$V,20,FALSE)</f>
        <v>100</v>
      </c>
      <c r="I11" s="29">
        <f>VLOOKUP($B11,'[1]тріал-дівч.'!$B:$M,12,FALSE)</f>
        <v>117.51295336787568</v>
      </c>
      <c r="J11" s="29">
        <f aca="true" t="shared" si="0" ref="J11:J32">I11+H11</f>
        <v>217.5129533678757</v>
      </c>
      <c r="K11" s="31">
        <v>100</v>
      </c>
      <c r="L11" s="35" t="s">
        <v>27</v>
      </c>
      <c r="M11" s="27">
        <v>1</v>
      </c>
      <c r="N11" s="18">
        <f>IF(D11="МС",100,IF(D11="КМС",30,IF(D11="І",10,IF(D11="ІІ",3,IF(D11="ІІІ",1)))))</f>
        <v>1</v>
      </c>
    </row>
    <row r="12" spans="1:14" ht="15">
      <c r="A12" s="24">
        <v>2</v>
      </c>
      <c r="B12" s="24">
        <v>75</v>
      </c>
      <c r="C12" s="24" t="str">
        <f>VLOOKUP($B12,'[1]Іменні заявки'!$A:$I,2,FALSE)</f>
        <v>Бернік Вікторія Динівна</v>
      </c>
      <c r="D12" s="25" t="str">
        <f>VLOOKUP($B12,'[1]Іменні заявки'!$A:$I,7,FALSE)</f>
        <v>ІІІ</v>
      </c>
      <c r="E12" s="26" t="str">
        <f>VLOOKUP($B12,'[1]Іменні заявки'!$A:$I,4,FALSE)</f>
        <v>Новоселицький район</v>
      </c>
      <c r="F12" s="26" t="str">
        <f>VLOOKUP($B12,'[1]Іменні заявки'!$A:$I,3,FALSE)</f>
        <v>Новоселицький район</v>
      </c>
      <c r="G12" s="28" t="e">
        <f>VLOOKUP($B12,'[1]крос'!$B:$N,11,FALSE)</f>
        <v>#N/A</v>
      </c>
      <c r="H12" s="29">
        <f>VLOOKUP($B12,'[1]фігурка-дів.'!$B:$V,20,FALSE)</f>
        <v>153.4912109375</v>
      </c>
      <c r="I12" s="29">
        <f>VLOOKUP($B12,'[1]тріал-дівч.'!$B:$M,12,FALSE)</f>
        <v>122.14162348877377</v>
      </c>
      <c r="J12" s="29">
        <f t="shared" si="0"/>
        <v>275.6328344262738</v>
      </c>
      <c r="K12" s="31">
        <f>J12/$J$11*100</f>
        <v>126.7201930544803</v>
      </c>
      <c r="L12" s="35" t="s">
        <v>28</v>
      </c>
      <c r="M12" s="27">
        <v>2</v>
      </c>
      <c r="N12" s="18">
        <f>IF(D12="МС",100,IF(D12="КМС",30,IF(D12="І",10,IF(D12="ІІ",3,IF(D12="ІІІ",1)))))</f>
        <v>1</v>
      </c>
    </row>
    <row r="13" spans="1:14" ht="15">
      <c r="A13" s="24">
        <v>3</v>
      </c>
      <c r="B13" s="24">
        <v>16</v>
      </c>
      <c r="C13" s="24" t="str">
        <f>VLOOKUP($B13,'[1]Іменні заявки'!$A:$I,2,FALSE)</f>
        <v>Гульпе Марта Юрієвна</v>
      </c>
      <c r="D13" s="25" t="str">
        <f>VLOOKUP($B13,'[1]Іменні заявки'!$A:$I,7,FALSE)</f>
        <v>ІІ</v>
      </c>
      <c r="E13" s="26" t="str">
        <f>VLOOKUP($B13,'[1]Іменні заявки'!$A:$I,4,FALSE)</f>
        <v>Новоселицький район</v>
      </c>
      <c r="F13" s="26" t="str">
        <f>VLOOKUP($B13,'[1]Іменні заявки'!$A:$I,3,FALSE)</f>
        <v>Новоселицький ЦТКСЕУМ</v>
      </c>
      <c r="G13" s="28" t="e">
        <f>VLOOKUP($B13,'[1]крос'!$B:$N,11,FALSE)</f>
        <v>#N/A</v>
      </c>
      <c r="H13" s="29">
        <f>VLOOKUP($B13,'[1]фігурка-дів.'!$B:$V,20,FALSE)</f>
        <v>152.61230468749997</v>
      </c>
      <c r="I13" s="29">
        <f>VLOOKUP($B13,'[1]тріал-дівч.'!$B:$M,12,FALSE)</f>
        <v>142.62521588946458</v>
      </c>
      <c r="J13" s="29">
        <f t="shared" si="0"/>
        <v>295.2375205769646</v>
      </c>
      <c r="K13" s="31">
        <f aca="true" t="shared" si="1" ref="K13:K32">J13/$J$11*100</f>
        <v>135.7333050770704</v>
      </c>
      <c r="L13" s="35" t="s">
        <v>28</v>
      </c>
      <c r="M13" s="27">
        <v>3</v>
      </c>
      <c r="N13" s="18">
        <f>IF(D13="МС",100,IF(D13="КМС",30,IF(D13="І",10,IF(D13="ІІ",3,IF(D13="ІІІ",1)))))</f>
        <v>3</v>
      </c>
    </row>
    <row r="14" spans="1:14" ht="15">
      <c r="A14" s="24">
        <v>4</v>
      </c>
      <c r="B14" s="24">
        <v>26</v>
      </c>
      <c r="C14" s="24" t="str">
        <f>VLOOKUP($B14,'[1]Іменні заявки'!$A:$I,2,FALSE)</f>
        <v>Бурла Міхаєла Флорівна</v>
      </c>
      <c r="D14" s="25" t="str">
        <f>VLOOKUP($B14,'[1]Іменні заявки'!$A:$I,7,FALSE)</f>
        <v>ІІІ</v>
      </c>
      <c r="E14" s="26" t="str">
        <f>VLOOKUP($B14,'[1]Іменні заявки'!$A:$I,4,FALSE)</f>
        <v>Глибоцький район</v>
      </c>
      <c r="F14" s="26" t="str">
        <f>VLOOKUP($B14,'[1]Іменні заявки'!$A:$I,3,FALSE)</f>
        <v>Глибоцький район</v>
      </c>
      <c r="G14" s="28" t="e">
        <f>VLOOKUP($B14,'[1]крос'!$B:$N,11,FALSE)</f>
        <v>#N/A</v>
      </c>
      <c r="H14" s="29">
        <f>VLOOKUP($B14,'[1]фігурка-дів.'!$B:$V,20,FALSE)</f>
        <v>214.9658203125</v>
      </c>
      <c r="I14" s="29">
        <f>VLOOKUP($B14,'[1]тріал-дівч.'!$B:$M,12,FALSE)</f>
        <v>100</v>
      </c>
      <c r="J14" s="29">
        <f t="shared" si="0"/>
        <v>314.9658203125</v>
      </c>
      <c r="K14" s="31">
        <f t="shared" si="1"/>
        <v>144.80324754719507</v>
      </c>
      <c r="L14" s="33" t="s">
        <v>29</v>
      </c>
      <c r="M14" s="27">
        <v>4</v>
      </c>
      <c r="N14" s="18">
        <f>IF(D14="МС",100,IF(D14="КМС",30,IF(D14="І",10,IF(D14="ІІ",3,IF(D14="ІІІ",1)))))</f>
        <v>1</v>
      </c>
    </row>
    <row r="15" spans="1:14" ht="15">
      <c r="A15" s="24">
        <v>5</v>
      </c>
      <c r="B15" s="24">
        <v>15</v>
      </c>
      <c r="C15" s="24" t="str">
        <f>VLOOKUP($B15,'[1]Іменні заявки'!$A:$I,2,FALSE)</f>
        <v>Бурла Тетяна Генадіївна</v>
      </c>
      <c r="D15" s="25" t="str">
        <f>VLOOKUP($B15,'[1]Іменні заявки'!$A:$I,7,FALSE)</f>
        <v>ІІІ</v>
      </c>
      <c r="E15" s="26" t="str">
        <f>VLOOKUP($B15,'[1]Іменні заявки'!$A:$I,4,FALSE)</f>
        <v>Новоселицький район</v>
      </c>
      <c r="F15" s="26" t="str">
        <f>VLOOKUP($B15,'[1]Іменні заявки'!$A:$I,3,FALSE)</f>
        <v>Новоселицький ЦТКСЕУМ</v>
      </c>
      <c r="G15" s="28" t="e">
        <f>VLOOKUP($B15,'[1]крос'!$B:$N,11,FALSE)</f>
        <v>#N/A</v>
      </c>
      <c r="H15" s="29">
        <f>VLOOKUP($B15,'[1]фігурка-дів.'!$B:$V,20,FALSE)</f>
        <v>191.24755859375</v>
      </c>
      <c r="I15" s="29">
        <f>VLOOKUP($B15,'[1]тріал-дівч.'!$B:$M,12,FALSE)</f>
        <v>125.80310880829015</v>
      </c>
      <c r="J15" s="29">
        <f t="shared" si="0"/>
        <v>317.0506674020402</v>
      </c>
      <c r="K15" s="31">
        <f t="shared" si="1"/>
        <v>145.76174084943722</v>
      </c>
      <c r="L15" s="33" t="s">
        <v>29</v>
      </c>
      <c r="M15" s="27">
        <v>5</v>
      </c>
      <c r="N15" s="18">
        <f>IF(D15="МС",100,IF(D15="КМС",30,IF(D15="І",10,IF(D15="ІІ",3,IF(D15="ІІІ",1)))))</f>
        <v>1</v>
      </c>
    </row>
    <row r="16" spans="1:14" ht="15">
      <c r="A16" s="24">
        <v>6</v>
      </c>
      <c r="B16" s="24">
        <v>42</v>
      </c>
      <c r="C16" s="24" t="str">
        <f>VLOOKUP($B16,'[1]Іменні заявки'!$A:$I,2,FALSE)</f>
        <v>Велущак Христина Сергіївна</v>
      </c>
      <c r="D16" s="25" t="str">
        <f>VLOOKUP($B16,'[1]Іменні заявки'!$A:$I,7,FALSE)</f>
        <v>ІІІ</v>
      </c>
      <c r="E16" s="26" t="str">
        <f>VLOOKUP($B16,'[1]Іменні заявки'!$A:$I,4,FALSE)</f>
        <v>Чернівці</v>
      </c>
      <c r="F16" s="26" t="str">
        <f>VLOOKUP($B16,'[1]Іменні заявки'!$A:$I,3,FALSE)</f>
        <v>м.Чернівці</v>
      </c>
      <c r="G16" s="28" t="e">
        <f>VLOOKUP($B16,'[1]крос'!$B:$N,11,FALSE)</f>
        <v>#N/A</v>
      </c>
      <c r="H16" s="29">
        <f>VLOOKUP($B16,'[1]фігурка-дів.'!$B:$V,20,FALSE)</f>
        <v>192.3828125</v>
      </c>
      <c r="I16" s="29">
        <f>VLOOKUP($B16,'[1]тріал-дівч.'!$B:$M,12,FALSE)</f>
        <v>149.4300518134715</v>
      </c>
      <c r="J16" s="29">
        <f t="shared" si="0"/>
        <v>341.8128643134715</v>
      </c>
      <c r="K16" s="31">
        <f t="shared" si="1"/>
        <v>157.1459809730824</v>
      </c>
      <c r="L16" s="33" t="s">
        <v>29</v>
      </c>
      <c r="M16" s="27">
        <v>6</v>
      </c>
      <c r="N16" s="18">
        <f>IF(D16="МС",100,IF(D16="КМС",30,IF(D16="І",10,IF(D16="ІІ",3,IF(D16="ІІІ",1)))))</f>
        <v>1</v>
      </c>
    </row>
    <row r="17" spans="1:13" ht="12.75">
      <c r="A17" s="24">
        <v>7</v>
      </c>
      <c r="B17" s="24">
        <v>64</v>
      </c>
      <c r="C17" s="24" t="str">
        <f>VLOOKUP($B17,'[1]Іменні заявки'!$A:$I,2,FALSE)</f>
        <v>Дяченко Валерія Геннадіївна</v>
      </c>
      <c r="D17" s="25" t="str">
        <f>VLOOKUP($B17,'[1]Іменні заявки'!$A:$I,7,FALSE)</f>
        <v>ІІІ</v>
      </c>
      <c r="E17" s="26" t="str">
        <f>VLOOKUP($B17,'[1]Іменні заявки'!$A:$I,4,FALSE)</f>
        <v>м.Чернівці</v>
      </c>
      <c r="F17" s="26" t="str">
        <f>VLOOKUP($B17,'[1]Іменні заявки'!$A:$I,3,FALSE)</f>
        <v>ОЦТКЕУМ</v>
      </c>
      <c r="G17" s="28" t="e">
        <f>VLOOKUP($B17,'[1]крос'!$B:$N,11,FALSE)</f>
        <v>#N/A</v>
      </c>
      <c r="H17" s="29">
        <f>VLOOKUP($B17,'[1]фігурка-дів.'!$B:$V,20,FALSE)</f>
        <v>185.5224609375</v>
      </c>
      <c r="I17" s="29">
        <f>VLOOKUP($B17,'[1]тріал-дівч.'!$B:$M,12,FALSE)</f>
        <v>187.3229706390328</v>
      </c>
      <c r="J17" s="29">
        <f t="shared" si="0"/>
        <v>372.8454315765328</v>
      </c>
      <c r="K17" s="31">
        <f t="shared" si="1"/>
        <v>171.41297830936355</v>
      </c>
      <c r="L17" s="31"/>
      <c r="M17" s="27">
        <v>7</v>
      </c>
    </row>
    <row r="18" spans="1:13" ht="12.75">
      <c r="A18" s="24">
        <v>8</v>
      </c>
      <c r="B18" s="24">
        <v>55</v>
      </c>
      <c r="C18" s="24" t="str">
        <f>VLOOKUP($B18,'[1]Іменні заявки'!$A:$I,2,FALSE)</f>
        <v>Варварюк Світлана Флорівна</v>
      </c>
      <c r="D18" s="25" t="str">
        <f>VLOOKUP($B18,'[1]Іменні заявки'!$A:$I,7,FALSE)</f>
        <v>ІІІ</v>
      </c>
      <c r="E18" s="26" t="str">
        <f>VLOOKUP($B18,'[1]Іменні заявки'!$A:$I,4,FALSE)</f>
        <v>Глибоцький район</v>
      </c>
      <c r="F18" s="26" t="str">
        <f>VLOOKUP($B18,'[1]Іменні заявки'!$A:$I,3,FALSE)</f>
        <v>Глибоцький ЦТКСЕУМ</v>
      </c>
      <c r="G18" s="28" t="e">
        <f>VLOOKUP($B18,'[1]крос'!$B:$N,11,FALSE)</f>
        <v>#N/A</v>
      </c>
      <c r="H18" s="29">
        <f>VLOOKUP($B18,'[1]фігурка-дів.'!$B:$V,20,FALSE)</f>
        <v>266.66259765624994</v>
      </c>
      <c r="I18" s="29">
        <f>VLOOKUP($B18,'[1]тріал-дівч.'!$B:$M,12,FALSE)</f>
        <v>129.3609671848014</v>
      </c>
      <c r="J18" s="29">
        <f t="shared" si="0"/>
        <v>396.0235648410513</v>
      </c>
      <c r="K18" s="31">
        <f t="shared" si="1"/>
        <v>182.06895668014027</v>
      </c>
      <c r="L18" s="31"/>
      <c r="M18" s="27">
        <v>8</v>
      </c>
    </row>
    <row r="19" spans="1:13" ht="12.75">
      <c r="A19" s="24">
        <v>9</v>
      </c>
      <c r="B19" s="24">
        <v>142</v>
      </c>
      <c r="C19" s="24" t="str">
        <f>VLOOKUP($B19,'[1]Іменні заявки'!$A:$I,2,FALSE)</f>
        <v>Бурега Христина Анатоліївна</v>
      </c>
      <c r="D19" s="25" t="str">
        <f>VLOOKUP($B19,'[1]Іменні заявки'!$A:$I,7,FALSE)</f>
        <v>ІІІ</v>
      </c>
      <c r="E19" s="26" t="str">
        <f>VLOOKUP($B19,'[1]Іменні заявки'!$A:$I,4,FALSE)</f>
        <v>Заставнівський район</v>
      </c>
      <c r="F19" s="26" t="str">
        <f>VLOOKUP($B19,'[1]Іменні заявки'!$A:$I,3,FALSE)</f>
        <v>Заставнівський район</v>
      </c>
      <c r="G19" s="28" t="e">
        <f>VLOOKUP($B19,'[1]крос'!$B:$N,11,FALSE)</f>
        <v>#N/A</v>
      </c>
      <c r="H19" s="29">
        <f>VLOOKUP($B19,'[1]фігурка-дів.'!$B:$V,20,FALSE)</f>
        <v>257.34863281249994</v>
      </c>
      <c r="I19" s="29">
        <f>VLOOKUP($B19,'[1]тріал-дівч.'!$B:$M,12,FALSE)</f>
        <v>180.31088082901553</v>
      </c>
      <c r="J19" s="29">
        <f t="shared" si="0"/>
        <v>437.65951364151545</v>
      </c>
      <c r="K19" s="31">
        <f t="shared" si="1"/>
        <v>201.21078164081104</v>
      </c>
      <c r="L19" s="31"/>
      <c r="M19" s="27">
        <v>9</v>
      </c>
    </row>
    <row r="20" spans="1:13" ht="12.75">
      <c r="A20" s="24">
        <v>10</v>
      </c>
      <c r="B20" s="24">
        <v>95</v>
      </c>
      <c r="C20" s="24" t="str">
        <f>VLOOKUP($B20,'[1]Іменні заявки'!$A:$I,2,FALSE)</f>
        <v>Боднар Ольга Іванівна</v>
      </c>
      <c r="D20" s="25">
        <f>VLOOKUP($B20,'[1]Іменні заявки'!$A:$I,7,FALSE)</f>
        <v>0</v>
      </c>
      <c r="E20" s="26" t="str">
        <f>VLOOKUP($B20,'[1]Іменні заявки'!$A:$I,4,FALSE)</f>
        <v>Кельменецький район</v>
      </c>
      <c r="F20" s="26" t="str">
        <f>VLOOKUP($B20,'[1]Іменні заявки'!$A:$I,3,FALSE)</f>
        <v>Кельменецький район</v>
      </c>
      <c r="G20" s="28" t="e">
        <f>VLOOKUP($B20,'[1]крос'!$B:$N,11,FALSE)</f>
        <v>#N/A</v>
      </c>
      <c r="H20" s="29">
        <f>VLOOKUP($B20,'[1]фігурка-дів.'!$B:$V,20,FALSE)</f>
        <v>321.39892578124994</v>
      </c>
      <c r="I20" s="29">
        <f>VLOOKUP($B20,'[1]тріал-дівч.'!$B:$M,12,FALSE)</f>
        <v>126.56303972366149</v>
      </c>
      <c r="J20" s="29">
        <f t="shared" si="0"/>
        <v>447.9619655049114</v>
      </c>
      <c r="K20" s="31">
        <f t="shared" si="1"/>
        <v>205.9472590339397</v>
      </c>
      <c r="L20" s="31"/>
      <c r="M20" s="27">
        <v>10</v>
      </c>
    </row>
    <row r="21" spans="1:13" ht="12.75">
      <c r="A21" s="24">
        <v>11</v>
      </c>
      <c r="B21" s="24">
        <v>25</v>
      </c>
      <c r="C21" s="24" t="str">
        <f>VLOOKUP($B21,'[1]Іменні заявки'!$A:$I,2,FALSE)</f>
        <v>Гросу Марія Георгіївна</v>
      </c>
      <c r="D21" s="25" t="str">
        <f>VLOOKUP($B21,'[1]Іменні заявки'!$A:$I,7,FALSE)</f>
        <v>ІІІ</v>
      </c>
      <c r="E21" s="26" t="str">
        <f>VLOOKUP($B21,'[1]Іменні заявки'!$A:$I,4,FALSE)</f>
        <v>Глибоцький район</v>
      </c>
      <c r="F21" s="26" t="str">
        <f>VLOOKUP($B21,'[1]Іменні заявки'!$A:$I,3,FALSE)</f>
        <v>Глибоцький район</v>
      </c>
      <c r="G21" s="28" t="e">
        <f>VLOOKUP($B21,'[1]крос'!$B:$N,11,FALSE)</f>
        <v>#N/A</v>
      </c>
      <c r="H21" s="29">
        <f>VLOOKUP($B21,'[1]фігурка-дів.'!$B:$V,20,FALSE)</f>
        <v>314.07470703124994</v>
      </c>
      <c r="I21" s="29">
        <f>VLOOKUP($B21,'[1]тріал-дівч.'!$B:$M,12,FALSE)</f>
        <v>168.11744386873923</v>
      </c>
      <c r="J21" s="29">
        <f t="shared" si="0"/>
        <v>482.1921508999892</v>
      </c>
      <c r="K21" s="31">
        <f t="shared" si="1"/>
        <v>221.6843380745543</v>
      </c>
      <c r="L21" s="31"/>
      <c r="M21" s="27">
        <v>11</v>
      </c>
    </row>
    <row r="22" spans="1:13" ht="12.75">
      <c r="A22" s="24">
        <v>12</v>
      </c>
      <c r="B22" s="24">
        <v>122</v>
      </c>
      <c r="C22" s="24" t="str">
        <f>VLOOKUP($B22,'[1]Іменні заявки'!$A:$I,2,FALSE)</f>
        <v>Маковійчук Оксана Миколаївна</v>
      </c>
      <c r="D22" s="25" t="str">
        <f>VLOOKUP($B22,'[1]Іменні заявки'!$A:$I,7,FALSE)</f>
        <v>ІІІ</v>
      </c>
      <c r="E22" s="26" t="str">
        <f>VLOOKUP($B22,'[1]Іменні заявки'!$A:$I,4,FALSE)</f>
        <v>Путильський район</v>
      </c>
      <c r="F22" s="26" t="str">
        <f>VLOOKUP($B22,'[1]Іменні заявки'!$A:$I,3,FALSE)</f>
        <v>Путильський район</v>
      </c>
      <c r="G22" s="28" t="e">
        <f>VLOOKUP($B22,'[1]крос'!$B:$N,11,FALSE)</f>
        <v>#N/A</v>
      </c>
      <c r="H22" s="29">
        <f>VLOOKUP($B22,'[1]фігурка-дів.'!$B:$V,20,FALSE)</f>
        <v>333.49609375</v>
      </c>
      <c r="I22" s="29">
        <f>VLOOKUP($B22,'[1]тріал-дівч.'!$B:$M,12,FALSE)</f>
        <v>152.3316062176166</v>
      </c>
      <c r="J22" s="29">
        <f t="shared" si="0"/>
        <v>485.8276999676166</v>
      </c>
      <c r="K22" s="31">
        <f t="shared" si="1"/>
        <v>223.355755344807</v>
      </c>
      <c r="L22" s="31"/>
      <c r="M22" s="27">
        <v>12</v>
      </c>
    </row>
    <row r="23" spans="1:13" ht="12.75">
      <c r="A23" s="24">
        <v>13</v>
      </c>
      <c r="B23" s="24">
        <v>141</v>
      </c>
      <c r="C23" s="24" t="str">
        <f>VLOOKUP($B23,'[1]Іменні заявки'!$A:$I,2,FALSE)</f>
        <v>Цибуляк Марія Сергіївна</v>
      </c>
      <c r="D23" s="25" t="str">
        <f>VLOOKUP($B23,'[1]Іменні заявки'!$A:$I,7,FALSE)</f>
        <v>ІІІ</v>
      </c>
      <c r="E23" s="26" t="str">
        <f>VLOOKUP($B23,'[1]Іменні заявки'!$A:$I,4,FALSE)</f>
        <v>Заставнівський район</v>
      </c>
      <c r="F23" s="26" t="str">
        <f>VLOOKUP($B23,'[1]Іменні заявки'!$A:$I,3,FALSE)</f>
        <v>Заставнівський район</v>
      </c>
      <c r="G23" s="28" t="e">
        <f>VLOOKUP($B23,'[1]крос'!$B:$N,11,FALSE)</f>
        <v>#N/A</v>
      </c>
      <c r="H23" s="29">
        <f>VLOOKUP($B23,'[1]фігурка-дів.'!$B:$V,20,FALSE)</f>
        <v>286.23046875</v>
      </c>
      <c r="I23" s="29">
        <f>VLOOKUP($B23,'[1]тріал-дівч.'!$B:$M,12,FALSE)</f>
        <v>222.1761658031088</v>
      </c>
      <c r="J23" s="29">
        <f t="shared" si="0"/>
        <v>508.4066345531088</v>
      </c>
      <c r="K23" s="31">
        <f t="shared" si="1"/>
        <v>233.7362564762982</v>
      </c>
      <c r="L23" s="31"/>
      <c r="M23" s="27">
        <v>13</v>
      </c>
    </row>
    <row r="24" spans="1:13" ht="12.75">
      <c r="A24" s="24">
        <v>14</v>
      </c>
      <c r="B24" s="24">
        <v>121</v>
      </c>
      <c r="C24" s="24" t="str">
        <f>VLOOKUP($B24,'[1]Іменні заявки'!$A:$I,2,FALSE)</f>
        <v>Бубряк Діана Михайлівна </v>
      </c>
      <c r="D24" s="25" t="str">
        <f>VLOOKUP($B24,'[1]Іменні заявки'!$A:$I,7,FALSE)</f>
        <v>ІІІ</v>
      </c>
      <c r="E24" s="26" t="str">
        <f>VLOOKUP($B24,'[1]Іменні заявки'!$A:$I,4,FALSE)</f>
        <v>Путильський район</v>
      </c>
      <c r="F24" s="26" t="str">
        <f>VLOOKUP($B24,'[1]Іменні заявки'!$A:$I,3,FALSE)</f>
        <v>Путильський район</v>
      </c>
      <c r="G24" s="28" t="e">
        <f>VLOOKUP($B24,'[1]крос'!$B:$N,11,FALSE)</f>
        <v>#N/A</v>
      </c>
      <c r="H24" s="29">
        <f>VLOOKUP($B24,'[1]фігурка-дів.'!$B:$V,20,FALSE)</f>
        <v>374.04785156249994</v>
      </c>
      <c r="I24" s="29">
        <f>VLOOKUP($B24,'[1]тріал-дівч.'!$B:$M,12,FALSE)</f>
        <v>146.73575129533677</v>
      </c>
      <c r="J24" s="29">
        <f t="shared" si="0"/>
        <v>520.7836028578367</v>
      </c>
      <c r="K24" s="31">
        <f t="shared" si="1"/>
        <v>239.4264777312112</v>
      </c>
      <c r="L24" s="31"/>
      <c r="M24" s="27">
        <v>14</v>
      </c>
    </row>
    <row r="25" spans="1:13" ht="12.75">
      <c r="A25" s="24">
        <v>15</v>
      </c>
      <c r="B25" s="24">
        <v>36</v>
      </c>
      <c r="C25" s="24" t="str">
        <f>VLOOKUP($B25,'[1]Іменні заявки'!$A:$I,2,FALSE)</f>
        <v>Шевчукевич Віола Володимирівна</v>
      </c>
      <c r="D25" s="25">
        <f>VLOOKUP($B25,'[1]Іменні заявки'!$A:$I,7,FALSE)</f>
        <v>0</v>
      </c>
      <c r="E25" s="26" t="str">
        <f>VLOOKUP($B25,'[1]Іменні заявки'!$A:$I,4,FALSE)</f>
        <v>Сторожинецький район</v>
      </c>
      <c r="F25" s="26" t="str">
        <f>VLOOKUP($B25,'[1]Іменні заявки'!$A:$I,3,FALSE)</f>
        <v>Сторожинецький район</v>
      </c>
      <c r="G25" s="28" t="e">
        <f>VLOOKUP($B25,'[1]крос'!$B:$N,11,FALSE)</f>
        <v>#N/A</v>
      </c>
      <c r="H25" s="29">
        <f>VLOOKUP($B25,'[1]фігурка-дів.'!$B:$V,20,FALSE)</f>
        <v>379.0771484375</v>
      </c>
      <c r="I25" s="29">
        <f>VLOOKUP($B25,'[1]тріал-дівч.'!$B:$M,12,FALSE)</f>
        <v>164.42141623488774</v>
      </c>
      <c r="J25" s="29">
        <f t="shared" si="0"/>
        <v>543.4985646723877</v>
      </c>
      <c r="K25" s="31">
        <f t="shared" si="1"/>
        <v>249.86951639297476</v>
      </c>
      <c r="L25" s="31"/>
      <c r="M25" s="27">
        <v>15</v>
      </c>
    </row>
    <row r="26" spans="1:13" ht="12.75">
      <c r="A26" s="24">
        <v>16</v>
      </c>
      <c r="B26" s="24">
        <v>96</v>
      </c>
      <c r="C26" s="24" t="str">
        <f>VLOOKUP($B26,'[1]Іменні заявки'!$A:$I,2,FALSE)</f>
        <v>Кушнір Ірина Віталіївна</v>
      </c>
      <c r="D26" s="25">
        <f>VLOOKUP($B26,'[1]Іменні заявки'!$A:$I,7,FALSE)</f>
        <v>0</v>
      </c>
      <c r="E26" s="26" t="str">
        <f>VLOOKUP($B26,'[1]Іменні заявки'!$A:$I,4,FALSE)</f>
        <v>Кельменецький район</v>
      </c>
      <c r="F26" s="26" t="str">
        <f>VLOOKUP($B26,'[1]Іменні заявки'!$A:$I,3,FALSE)</f>
        <v>Кельменецький район</v>
      </c>
      <c r="G26" s="28" t="e">
        <f>VLOOKUP($B26,'[1]крос'!$B:$N,11,FALSE)</f>
        <v>#N/A</v>
      </c>
      <c r="H26" s="29">
        <f>VLOOKUP($B26,'[1]фігурка-дів.'!$B:$V,20,FALSE)</f>
        <v>388.5009765625</v>
      </c>
      <c r="I26" s="29">
        <f>VLOOKUP($B26,'[1]тріал-дівч.'!$B:$M,12,FALSE)</f>
        <v>169.18825561312607</v>
      </c>
      <c r="J26" s="29">
        <f t="shared" si="0"/>
        <v>557.6892321756261</v>
      </c>
      <c r="K26" s="31">
        <f t="shared" si="1"/>
        <v>256.3935726772173</v>
      </c>
      <c r="L26" s="31"/>
      <c r="M26" s="27">
        <v>16</v>
      </c>
    </row>
    <row r="27" spans="1:13" ht="12.75">
      <c r="A27" s="24">
        <v>17</v>
      </c>
      <c r="B27" s="24">
        <v>56</v>
      </c>
      <c r="C27" s="24" t="str">
        <f>VLOOKUP($B27,'[1]Іменні заявки'!$A:$I,2,FALSE)</f>
        <v>Ілюк Ірина Іллівна</v>
      </c>
      <c r="D27" s="25" t="str">
        <f>VLOOKUP($B27,'[1]Іменні заявки'!$A:$I,7,FALSE)</f>
        <v>ІІІ</v>
      </c>
      <c r="E27" s="26" t="str">
        <f>VLOOKUP($B27,'[1]Іменні заявки'!$A:$I,4,FALSE)</f>
        <v>Глибоцький район</v>
      </c>
      <c r="F27" s="26" t="str">
        <f>VLOOKUP($B27,'[1]Іменні заявки'!$A:$I,3,FALSE)</f>
        <v>Глибоцький ЦТКСЕУМ</v>
      </c>
      <c r="G27" s="28" t="e">
        <f>VLOOKUP($B27,'[1]крос'!$B:$N,11,FALSE)</f>
        <v>#N/A</v>
      </c>
      <c r="H27" s="29">
        <f>VLOOKUP($B27,'[1]фігурка-дів.'!$B:$V,20,FALSE)</f>
        <v>263.83056640625</v>
      </c>
      <c r="I27" s="29">
        <f>VLOOKUP($B27,'[1]тріал-дівч.'!$B:$M,12,FALSE)</f>
        <v>317.3056994818653</v>
      </c>
      <c r="J27" s="29">
        <f t="shared" si="0"/>
        <v>581.1362658881153</v>
      </c>
      <c r="K27" s="31">
        <f t="shared" si="1"/>
        <v>267.1731760752888</v>
      </c>
      <c r="L27" s="31"/>
      <c r="M27" s="27">
        <v>17</v>
      </c>
    </row>
    <row r="28" spans="1:13" ht="12.75">
      <c r="A28" s="24">
        <v>18</v>
      </c>
      <c r="B28" s="24">
        <v>115</v>
      </c>
      <c r="C28" s="24" t="str">
        <f>VLOOKUP($B28,'[1]Іменні заявки'!$A:$I,2,FALSE)</f>
        <v>Андрус Тетяна Георгіївна</v>
      </c>
      <c r="D28" s="25">
        <f>VLOOKUP($B28,'[1]Іменні заявки'!$A:$I,7,FALSE)</f>
        <v>0</v>
      </c>
      <c r="E28" s="26" t="str">
        <f>VLOOKUP($B28,'[1]Іменні заявки'!$A:$I,4,FALSE)</f>
        <v>Герцаївський район</v>
      </c>
      <c r="F28" s="26" t="str">
        <f>VLOOKUP($B28,'[1]Іменні заявки'!$A:$I,3,FALSE)</f>
        <v>Герцаївський район</v>
      </c>
      <c r="G28" s="28" t="e">
        <f>VLOOKUP($B28,'[1]крос'!$B:$N,11,FALSE)</f>
        <v>#N/A</v>
      </c>
      <c r="H28" s="29">
        <f>VLOOKUP($B28,'[1]фігурка-дів.'!$B:$V,20,FALSE)</f>
        <v>312.8173828125</v>
      </c>
      <c r="I28" s="29">
        <f>VLOOKUP($B28,'[1]тріал-дівч.'!$B:$M,12,FALSE)</f>
        <v>269.87910189982733</v>
      </c>
      <c r="J28" s="29">
        <f t="shared" si="0"/>
        <v>582.6964847123273</v>
      </c>
      <c r="K28" s="31">
        <f t="shared" si="1"/>
        <v>267.89047534416187</v>
      </c>
      <c r="L28" s="31"/>
      <c r="M28" s="27">
        <v>18</v>
      </c>
    </row>
    <row r="29" spans="1:13" ht="12.75">
      <c r="A29" s="24">
        <v>19</v>
      </c>
      <c r="B29" s="24">
        <v>116</v>
      </c>
      <c r="C29" s="24" t="str">
        <f>VLOOKUP($B29,'[1]Іменні заявки'!$A:$I,2,FALSE)</f>
        <v>Морарь Ганна Костянтинів.</v>
      </c>
      <c r="D29" s="25">
        <f>VLOOKUP($B29,'[1]Іменні заявки'!$A:$I,7,FALSE)</f>
        <v>0</v>
      </c>
      <c r="E29" s="26" t="str">
        <f>VLOOKUP($B29,'[1]Іменні заявки'!$A:$I,4,FALSE)</f>
        <v>Герцаївський район</v>
      </c>
      <c r="F29" s="26" t="str">
        <f>VLOOKUP($B29,'[1]Іменні заявки'!$A:$I,3,FALSE)</f>
        <v>Герцаївський район</v>
      </c>
      <c r="G29" s="28" t="e">
        <f>VLOOKUP($B29,'[1]крос'!$B:$N,11,FALSE)</f>
        <v>#N/A</v>
      </c>
      <c r="H29" s="29">
        <f>VLOOKUP($B29,'[1]фігурка-дів.'!$B:$V,20,FALSE)</f>
        <v>369.23828124999994</v>
      </c>
      <c r="I29" s="29">
        <f>VLOOKUP($B29,'[1]тріал-дівч.'!$B:$M,12,FALSE)</f>
        <v>326.04490500863557</v>
      </c>
      <c r="J29" s="29">
        <f t="shared" si="0"/>
        <v>695.2831862586355</v>
      </c>
      <c r="K29" s="31">
        <f t="shared" si="1"/>
        <v>319.651393396657</v>
      </c>
      <c r="L29" s="31"/>
      <c r="M29" s="27">
        <v>19</v>
      </c>
    </row>
    <row r="30" spans="1:13" ht="12.75">
      <c r="A30" s="24">
        <v>20</v>
      </c>
      <c r="B30" s="24">
        <v>43</v>
      </c>
      <c r="C30" s="24" t="str">
        <f>VLOOKUP($B30,'[1]Іменні заявки'!$A:$I,2,FALSE)</f>
        <v>Салюк Вікторія Миколаївна</v>
      </c>
      <c r="D30" s="25" t="str">
        <f>VLOOKUP($B30,'[1]Іменні заявки'!$A:$I,7,FALSE)</f>
        <v>ІІІ</v>
      </c>
      <c r="E30" s="26" t="str">
        <f>VLOOKUP($B30,'[1]Іменні заявки'!$A:$I,4,FALSE)</f>
        <v>Чернівці</v>
      </c>
      <c r="F30" s="26" t="str">
        <f>VLOOKUP($B30,'[1]Іменні заявки'!$A:$I,3,FALSE)</f>
        <v>м.Чернівці</v>
      </c>
      <c r="G30" s="28" t="e">
        <f>VLOOKUP($B30,'[1]крос'!$B:$N,11,FALSE)</f>
        <v>#N/A</v>
      </c>
      <c r="H30" s="29">
        <f>VLOOKUP($B30,'[1]фігурка-дів.'!$B:$V,20,FALSE)</f>
        <v>397.8881835937499</v>
      </c>
      <c r="I30" s="29">
        <f>VLOOKUP($B30,'[1]тріал-дівч.'!$B:$M,12,FALSE)</f>
        <v>301.5198618307426</v>
      </c>
      <c r="J30" s="29">
        <f t="shared" si="0"/>
        <v>699.4080454244925</v>
      </c>
      <c r="K30" s="31">
        <f t="shared" si="1"/>
        <v>321.5477674295546</v>
      </c>
      <c r="L30" s="31"/>
      <c r="M30" s="27">
        <v>20</v>
      </c>
    </row>
    <row r="31" spans="1:13" ht="12.75">
      <c r="A31" s="24">
        <v>21</v>
      </c>
      <c r="B31" s="24">
        <v>84</v>
      </c>
      <c r="C31" s="24" t="str">
        <f>VLOOKUP($B31,'[1]Іменні заявки'!$A:$I,2,FALSE)</f>
        <v>Легкун Юлія Русланівна</v>
      </c>
      <c r="D31" s="25" t="str">
        <f>VLOOKUP($B31,'[1]Іменні заявки'!$A:$I,7,FALSE)</f>
        <v>Ію.</v>
      </c>
      <c r="E31" s="26" t="str">
        <f>VLOOKUP($B31,'[1]Іменні заявки'!$A:$I,4,FALSE)</f>
        <v>Сокирянський район</v>
      </c>
      <c r="F31" s="26" t="str">
        <f>VLOOKUP($B31,'[1]Іменні заявки'!$A:$I,3,FALSE)</f>
        <v>Сокирянський район</v>
      </c>
      <c r="G31" s="28" t="e">
        <f>VLOOKUP($B31,'[1]крос'!$B:$N,11,FALSE)</f>
        <v>#N/A</v>
      </c>
      <c r="H31" s="29">
        <f>VLOOKUP($B31,'[1]фігурка-дів.'!$B:$V,20,FALSE)</f>
        <v>335.52246093749994</v>
      </c>
      <c r="I31" s="29">
        <f>VLOOKUP($B31,'[1]тріал-дівч.'!$B:$M,12,FALSE)</f>
        <v>467.1157167530224</v>
      </c>
      <c r="J31" s="29">
        <f t="shared" si="0"/>
        <v>802.6381776905223</v>
      </c>
      <c r="K31" s="31">
        <f t="shared" si="1"/>
        <v>369.00707073432767</v>
      </c>
      <c r="L31" s="31"/>
      <c r="M31" s="27">
        <v>21</v>
      </c>
    </row>
    <row r="32" spans="1:13" ht="12.75">
      <c r="A32" s="24">
        <v>22</v>
      </c>
      <c r="B32" s="24">
        <v>86</v>
      </c>
      <c r="C32" s="24" t="str">
        <f>VLOOKUP($B32,'[1]Іменні заявки'!$A:$I,2,FALSE)</f>
        <v>Бучка Вікторія Олександрівна</v>
      </c>
      <c r="D32" s="25" t="str">
        <f>VLOOKUP($B32,'[1]Іменні заявки'!$A:$I,7,FALSE)</f>
        <v>Ію.</v>
      </c>
      <c r="E32" s="26" t="str">
        <f>VLOOKUP($B32,'[1]Іменні заявки'!$A:$I,4,FALSE)</f>
        <v>Сокирянський район</v>
      </c>
      <c r="F32" s="26" t="str">
        <f>VLOOKUP($B32,'[1]Іменні заявки'!$A:$I,3,FALSE)</f>
        <v>Сокирянський район</v>
      </c>
      <c r="G32" s="28" t="e">
        <f>VLOOKUP($B32,'[1]крос'!$B:$N,11,FALSE)</f>
        <v>#N/A</v>
      </c>
      <c r="H32" s="29">
        <f>VLOOKUP($B32,'[1]фігурка-дів.'!$B:$V,20,FALSE)</f>
        <v>392.70019531249994</v>
      </c>
      <c r="I32" s="29">
        <f>VLOOKUP($B32,'[1]тріал-дівч.'!$B:$M,12,FALSE)</f>
        <v>422.9706390328152</v>
      </c>
      <c r="J32" s="29">
        <f t="shared" si="0"/>
        <v>815.6708343453151</v>
      </c>
      <c r="K32" s="31">
        <f t="shared" si="1"/>
        <v>374.99873994436825</v>
      </c>
      <c r="L32" s="31"/>
      <c r="M32" s="27">
        <v>22</v>
      </c>
    </row>
    <row r="33" spans="1:13" ht="12.75">
      <c r="A33" s="24">
        <v>23</v>
      </c>
      <c r="B33" s="24">
        <v>34</v>
      </c>
      <c r="C33" s="24" t="str">
        <f>VLOOKUP($B33,'[1]Іменні заявки'!$A:$I,2,FALSE)</f>
        <v>Губко Анастасія Миколаївна</v>
      </c>
      <c r="D33" s="25">
        <f>VLOOKUP($B33,'[1]Іменні заявки'!$A:$I,7,FALSE)</f>
        <v>0</v>
      </c>
      <c r="E33" s="26" t="str">
        <f>VLOOKUP($B33,'[1]Іменні заявки'!$A:$I,4,FALSE)</f>
        <v>Сторожинецький район</v>
      </c>
      <c r="F33" s="26" t="str">
        <f>VLOOKUP($B33,'[1]Іменні заявки'!$A:$I,3,FALSE)</f>
        <v>Сторожинецький район</v>
      </c>
      <c r="G33" s="28" t="e">
        <f>VLOOKUP($B33,'[1]крос'!$B:$N,11,FALSE)</f>
        <v>#N/A</v>
      </c>
      <c r="H33" s="34" t="str">
        <f>VLOOKUP($B33,'[1]фігурка-дів.'!$B:$T,18,FALSE)</f>
        <v>DS</v>
      </c>
      <c r="I33" s="34" t="str">
        <f>VLOOKUP($B33,'[1]фігурка-дів.'!$B:$T,18,FALSE)</f>
        <v>DS</v>
      </c>
      <c r="J33" s="34" t="str">
        <f>VLOOKUP($B33,'[1]фігурка-дів.'!$B:$T,18,FALSE)</f>
        <v>DS</v>
      </c>
      <c r="K33" s="31"/>
      <c r="L33" s="31"/>
      <c r="M33" s="27"/>
    </row>
    <row r="34" spans="3:6" ht="12.75">
      <c r="C34" s="19"/>
      <c r="F34" s="19"/>
    </row>
    <row r="35" ht="12.75">
      <c r="A35" t="s">
        <v>30</v>
      </c>
    </row>
    <row r="36" ht="12.75">
      <c r="A36" t="s">
        <v>31</v>
      </c>
    </row>
  </sheetData>
  <mergeCells count="3">
    <mergeCell ref="A1:O1"/>
    <mergeCell ref="A2:O2"/>
    <mergeCell ref="A3:O3"/>
  </mergeCells>
  <printOptions horizontalCentered="1" verticalCentered="1"/>
  <pageMargins left="0" right="0" top="0" bottom="0.1968503937007874" header="0" footer="0"/>
  <pageSetup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R9" sqref="R9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33.421875" style="2" customWidth="1"/>
    <col min="4" max="4" width="8.7109375" style="2" customWidth="1"/>
    <col min="5" max="5" width="20.28125" style="2" customWidth="1"/>
    <col min="6" max="6" width="17.140625" style="2" customWidth="1"/>
    <col min="7" max="7" width="0" style="2" hidden="1" customWidth="1"/>
    <col min="8" max="8" width="14.140625" style="2" hidden="1" customWidth="1"/>
    <col min="9" max="9" width="15.140625" style="2" customWidth="1"/>
    <col min="10" max="10" width="16.7109375" style="2" customWidth="1"/>
    <col min="11" max="11" width="12.00390625" style="2" customWidth="1"/>
    <col min="12" max="12" width="12.8515625" style="2" hidden="1" customWidth="1"/>
    <col min="13" max="13" width="9.140625" style="2" customWidth="1"/>
    <col min="14" max="14" width="10.28125" style="2" customWidth="1"/>
    <col min="15" max="16384" width="9.14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5" t="s">
        <v>2</v>
      </c>
      <c r="B4" s="6"/>
      <c r="C4" s="6"/>
      <c r="D4" s="6"/>
      <c r="E4" s="6"/>
      <c r="F4" s="7"/>
      <c r="G4" s="7"/>
      <c r="H4" s="7"/>
      <c r="I4" s="7"/>
      <c r="J4" s="7"/>
      <c r="K4" s="6"/>
      <c r="L4" s="6"/>
      <c r="M4" s="6"/>
      <c r="N4" s="6"/>
      <c r="O4" s="6"/>
      <c r="P4" s="6"/>
      <c r="Q4" s="6"/>
    </row>
    <row r="5" spans="1:17" ht="15">
      <c r="A5" s="5" t="s">
        <v>3</v>
      </c>
      <c r="B5" s="6"/>
      <c r="C5" s="6"/>
      <c r="D5" s="6"/>
      <c r="E5" s="6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6"/>
    </row>
    <row r="6" spans="1:17" ht="15">
      <c r="A6" s="5" t="s">
        <v>4</v>
      </c>
      <c r="B6" s="6"/>
      <c r="C6" s="6"/>
      <c r="D6" s="6"/>
      <c r="E6" s="6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</row>
    <row r="7" spans="1:17" ht="19.5" thickBot="1">
      <c r="A7" s="8" t="s">
        <v>5</v>
      </c>
      <c r="B7" s="6"/>
      <c r="C7" s="6"/>
      <c r="D7" s="6"/>
      <c r="E7" s="6"/>
      <c r="F7" s="7"/>
      <c r="G7" s="7"/>
      <c r="H7" s="7"/>
      <c r="I7" s="7"/>
      <c r="J7" s="7"/>
      <c r="K7" s="9"/>
      <c r="L7" s="10"/>
      <c r="M7" s="10"/>
      <c r="N7" s="10"/>
      <c r="P7" s="6"/>
      <c r="Q7" s="6"/>
    </row>
    <row r="8" spans="1:17" ht="14.25" thickBot="1" thickTop="1">
      <c r="A8" s="6" t="s">
        <v>6</v>
      </c>
      <c r="B8" s="6"/>
      <c r="C8" s="6"/>
      <c r="D8" s="6"/>
      <c r="E8" s="6"/>
      <c r="F8" s="7"/>
      <c r="G8" s="7"/>
      <c r="H8" s="7"/>
      <c r="I8" s="7" t="s">
        <v>7</v>
      </c>
      <c r="J8" s="7"/>
      <c r="K8" s="11">
        <f>SUM(P11:P16)*4</f>
        <v>32</v>
      </c>
      <c r="L8" s="12"/>
      <c r="M8" s="12"/>
      <c r="N8" s="12"/>
      <c r="O8" s="13"/>
      <c r="P8" s="14"/>
      <c r="Q8" s="6"/>
    </row>
    <row r="9" spans="1:17" ht="21" thickTop="1">
      <c r="A9" s="10"/>
      <c r="B9" s="15"/>
      <c r="C9" s="16"/>
      <c r="D9" s="16"/>
      <c r="E9" s="17" t="s">
        <v>8</v>
      </c>
      <c r="F9" s="7" t="s">
        <v>9</v>
      </c>
      <c r="G9" s="7"/>
      <c r="H9" s="7"/>
      <c r="I9" s="7" t="s">
        <v>10</v>
      </c>
      <c r="J9" s="7" t="s">
        <v>11</v>
      </c>
      <c r="K9" s="6"/>
      <c r="L9" s="6"/>
      <c r="M9" s="6"/>
      <c r="N9" s="6"/>
      <c r="O9" s="14"/>
      <c r="P9" s="6"/>
      <c r="Q9" s="6"/>
    </row>
    <row r="10" spans="1:15" ht="38.25">
      <c r="A10" s="20" t="s">
        <v>12</v>
      </c>
      <c r="B10" s="21" t="s">
        <v>13</v>
      </c>
      <c r="C10" s="21" t="s">
        <v>14</v>
      </c>
      <c r="D10" s="22" t="s">
        <v>15</v>
      </c>
      <c r="E10" s="21" t="s">
        <v>16</v>
      </c>
      <c r="F10" s="21" t="s">
        <v>17</v>
      </c>
      <c r="G10" s="22" t="s">
        <v>18</v>
      </c>
      <c r="H10" s="22" t="s">
        <v>19</v>
      </c>
      <c r="I10" s="23" t="s">
        <v>20</v>
      </c>
      <c r="J10" s="23" t="s">
        <v>21</v>
      </c>
      <c r="K10" s="23" t="s">
        <v>22</v>
      </c>
      <c r="L10" s="23" t="s">
        <v>23</v>
      </c>
      <c r="M10" s="22" t="s">
        <v>24</v>
      </c>
      <c r="N10" s="22" t="s">
        <v>25</v>
      </c>
      <c r="O10" s="22" t="s">
        <v>26</v>
      </c>
    </row>
    <row r="11" spans="1:16" ht="15">
      <c r="A11" s="24">
        <v>1</v>
      </c>
      <c r="B11" s="24">
        <v>21</v>
      </c>
      <c r="C11" s="24" t="str">
        <f>VLOOKUP($B11,'[1]Іменні заявки'!$A:$I,2,FALSE)</f>
        <v>Козачук Петро Георгійович</v>
      </c>
      <c r="D11" s="25" t="str">
        <f>VLOOKUP($B11,'[1]Іменні заявки'!$A:$I,7,FALSE)</f>
        <v>ІІ</v>
      </c>
      <c r="E11" s="26" t="str">
        <f>VLOOKUP($B11,'[1]Іменні заявки'!$A:$I,4,FALSE)</f>
        <v>Глибоцький район</v>
      </c>
      <c r="F11" s="26" t="str">
        <f>VLOOKUP($B11,'[1]Іменні заявки'!$A:$I,3,FALSE)</f>
        <v>Глибоцький район</v>
      </c>
      <c r="G11" s="27">
        <f>VLOOKUP($B11,'[1]Іменні заявки'!$A:$I,5,FALSE)</f>
        <v>0</v>
      </c>
      <c r="H11" s="28" t="e">
        <f>VLOOKUP($B11,'[1]крос'!$B:$N,11,FALSE)</f>
        <v>#N/A</v>
      </c>
      <c r="I11" s="29">
        <f>VLOOKUP($B11,'[1]фігурка-хлоп'!$B:$V,20,FALSE)</f>
        <v>117.34857601283592</v>
      </c>
      <c r="J11" s="29">
        <f>VLOOKUP($B11,'[1]тріал-хлоп.'!$B:$M,11,FALSE)</f>
        <v>106.25250501002006</v>
      </c>
      <c r="K11" s="29">
        <f aca="true" t="shared" si="0" ref="K11:K57">J11+I11</f>
        <v>223.60108102285596</v>
      </c>
      <c r="L11" s="30">
        <f>HOUR(K11)*3600+MINUTE(K11)*60+SECOND(K11)</f>
        <v>51933</v>
      </c>
      <c r="M11" s="31">
        <v>100</v>
      </c>
      <c r="N11" s="32" t="s">
        <v>27</v>
      </c>
      <c r="O11" s="27">
        <v>1</v>
      </c>
      <c r="P11" s="18">
        <f>IF(D11="МС",100,IF(D11="КМС",30,IF(D11="І",10,IF(D11="ІІ",3,IF(D11="ІІІ",1)))))</f>
        <v>3</v>
      </c>
    </row>
    <row r="12" spans="1:16" ht="15">
      <c r="A12" s="24">
        <v>2</v>
      </c>
      <c r="B12" s="24">
        <v>61</v>
      </c>
      <c r="C12" s="24" t="str">
        <f>VLOOKUP($B12,'[1]Іменні заявки'!$A:$I,2,FALSE)</f>
        <v>Райлян Леонід Анатолійович</v>
      </c>
      <c r="D12" s="25" t="str">
        <f>VLOOKUP($B12,'[1]Іменні заявки'!$A:$I,7,FALSE)</f>
        <v>ІІІ</v>
      </c>
      <c r="E12" s="26" t="str">
        <f>VLOOKUP($B12,'[1]Іменні заявки'!$A:$I,4,FALSE)</f>
        <v>м.Чернівці</v>
      </c>
      <c r="F12" s="26" t="str">
        <f>VLOOKUP($B12,'[1]Іменні заявки'!$A:$I,3,FALSE)</f>
        <v>ОЦТКЕУМ</v>
      </c>
      <c r="G12" s="27">
        <f>VLOOKUP($B12,'[1]Іменні заявки'!$A:$I,5,FALSE)</f>
        <v>0</v>
      </c>
      <c r="H12" s="28" t="e">
        <f>VLOOKUP($B12,'[1]крос'!$B:$N,11,FALSE)</f>
        <v>#N/A</v>
      </c>
      <c r="I12" s="29">
        <f>VLOOKUP($B12,'[1]фігурка-хлоп'!$B:$V,20,FALSE)</f>
        <v>114.92178098676291</v>
      </c>
      <c r="J12" s="29">
        <f>VLOOKUP($B12,'[1]тріал-хлоп.'!$B:$M,11,FALSE)</f>
        <v>111.90380761523049</v>
      </c>
      <c r="K12" s="29">
        <f t="shared" si="0"/>
        <v>226.8255886019934</v>
      </c>
      <c r="L12" s="30">
        <f aca="true" t="shared" si="1" ref="L12:L57">HOUR(K12)*3600+MINUTE(K12)*60+SECOND(K12)</f>
        <v>71331</v>
      </c>
      <c r="M12" s="31">
        <f>K12/$K$11*100</f>
        <v>101.44208049638534</v>
      </c>
      <c r="N12" s="32" t="s">
        <v>27</v>
      </c>
      <c r="O12" s="27">
        <v>2</v>
      </c>
      <c r="P12" s="18">
        <f>IF(D12="МС",100,IF(D12="КМС",30,IF(D12="І",10,IF(D12="ІІ",3,IF(D12="ІІІ",1)))))</f>
        <v>1</v>
      </c>
    </row>
    <row r="13" spans="1:16" ht="15">
      <c r="A13" s="24">
        <v>3</v>
      </c>
      <c r="B13" s="24">
        <v>32</v>
      </c>
      <c r="C13" s="24" t="str">
        <f>VLOOKUP($B13,'[1]Іменні заявки'!$A:$I,2,FALSE)</f>
        <v>Павловський Олександр Іванович</v>
      </c>
      <c r="D13" s="25" t="s">
        <v>28</v>
      </c>
      <c r="E13" s="26" t="str">
        <f>VLOOKUP($B13,'[1]Іменні заявки'!$A:$I,4,FALSE)</f>
        <v>Сторожинецький район</v>
      </c>
      <c r="F13" s="26" t="str">
        <f>VLOOKUP($B13,'[1]Іменні заявки'!$A:$I,3,FALSE)</f>
        <v>Сторожинецький район</v>
      </c>
      <c r="G13" s="27">
        <f>VLOOKUP($B13,'[1]Іменні заявки'!$A:$I,5,FALSE)</f>
        <v>0</v>
      </c>
      <c r="H13" s="28" t="e">
        <f>VLOOKUP($B13,'[1]крос'!$B:$N,11,FALSE)</f>
        <v>#N/A</v>
      </c>
      <c r="I13" s="29">
        <f>VLOOKUP($B13,'[1]фігурка-хлоп'!$B:$V,20,FALSE)</f>
        <v>100</v>
      </c>
      <c r="J13" s="29">
        <f>VLOOKUP($B13,'[1]тріал-хлоп.'!$B:$M,11,FALSE)</f>
        <v>128.77755511022045</v>
      </c>
      <c r="K13" s="29">
        <f t="shared" si="0"/>
        <v>228.77755511022045</v>
      </c>
      <c r="L13" s="30">
        <f t="shared" si="1"/>
        <v>67181</v>
      </c>
      <c r="M13" s="31">
        <f aca="true" t="shared" si="2" ref="M13:M57">K13/$K$11*100</f>
        <v>102.31504877511543</v>
      </c>
      <c r="N13" s="32" t="s">
        <v>27</v>
      </c>
      <c r="O13" s="27">
        <v>3</v>
      </c>
      <c r="P13" s="18">
        <f>IF(D13="МС",100,IF(D13="КМС",30,IF(D13="І",10,IF(D13="ІІ",3,IF(D13="ІІІ",1)))))</f>
        <v>1</v>
      </c>
    </row>
    <row r="14" spans="1:16" ht="15">
      <c r="A14" s="24">
        <v>4</v>
      </c>
      <c r="B14" s="24">
        <v>63</v>
      </c>
      <c r="C14" s="24" t="str">
        <f>VLOOKUP($B14,'[1]Іменні заявки'!$A:$I,2,FALSE)</f>
        <v>Чекман Максим Олегович</v>
      </c>
      <c r="D14" s="25" t="str">
        <f>VLOOKUP($B14,'[1]Іменні заявки'!$A:$I,7,FALSE)</f>
        <v>ІІІ</v>
      </c>
      <c r="E14" s="26" t="str">
        <f>VLOOKUP($B14,'[1]Іменні заявки'!$A:$I,4,FALSE)</f>
        <v>м.Чернівці</v>
      </c>
      <c r="F14" s="26" t="str">
        <f>VLOOKUP($B14,'[1]Іменні заявки'!$A:$I,3,FALSE)</f>
        <v>ОЦТКЕУМ</v>
      </c>
      <c r="G14" s="27">
        <f>VLOOKUP($B14,'[1]Іменні заявки'!$A:$I,5,FALSE)</f>
        <v>0</v>
      </c>
      <c r="H14" s="28" t="e">
        <f>VLOOKUP($B14,'[1]крос'!$B:$N,11,FALSE)</f>
        <v>#N/A</v>
      </c>
      <c r="I14" s="29">
        <f>VLOOKUP($B14,'[1]фігурка-хлоп'!$B:$V,20,FALSE)</f>
        <v>150.26073004412356</v>
      </c>
      <c r="J14" s="29">
        <f>VLOOKUP($B14,'[1]тріал-хлоп.'!$B:$M,11,FALSE)</f>
        <v>100</v>
      </c>
      <c r="K14" s="29">
        <f t="shared" si="0"/>
        <v>250.26073004412356</v>
      </c>
      <c r="L14" s="30">
        <f t="shared" si="1"/>
        <v>22527</v>
      </c>
      <c r="M14" s="31">
        <f t="shared" si="2"/>
        <v>111.92286231323834</v>
      </c>
      <c r="N14" s="32" t="s">
        <v>28</v>
      </c>
      <c r="O14" s="27">
        <v>4</v>
      </c>
      <c r="P14" s="18">
        <f>IF(D14="МС",100,IF(D14="КМС",30,IF(D14="І",10,IF(D14="ІІ",3,IF(D14="ІІІ",1)))))</f>
        <v>1</v>
      </c>
    </row>
    <row r="15" spans="1:16" ht="15">
      <c r="A15" s="24">
        <v>5</v>
      </c>
      <c r="B15" s="24">
        <v>33</v>
      </c>
      <c r="C15" s="24" t="str">
        <f>VLOOKUP($B15,'[1]Іменні заявки'!$A:$I,2,FALSE)</f>
        <v>Ончуленко Микола Михайлович</v>
      </c>
      <c r="D15" s="25" t="s">
        <v>28</v>
      </c>
      <c r="E15" s="26" t="str">
        <f>VLOOKUP($B15,'[1]Іменні заявки'!$A:$I,4,FALSE)</f>
        <v>Сторожинецький район</v>
      </c>
      <c r="F15" s="26" t="str">
        <f>VLOOKUP($B15,'[1]Іменні заявки'!$A:$I,3,FALSE)</f>
        <v>Сторожинецький район</v>
      </c>
      <c r="G15" s="27">
        <f>VLOOKUP($B15,'[1]Іменні заявки'!$A:$I,5,FALSE)</f>
        <v>0</v>
      </c>
      <c r="H15" s="28" t="e">
        <f>VLOOKUP($B15,'[1]крос'!$B:$N,11,FALSE)</f>
        <v>#N/A</v>
      </c>
      <c r="I15" s="29">
        <f>VLOOKUP($B15,'[1]фігурка-хлоп'!$B:$V,20,FALSE)</f>
        <v>144.36421981548335</v>
      </c>
      <c r="J15" s="29">
        <f>VLOOKUP($B15,'[1]тріал-хлоп.'!$B:$M,11,FALSE)</f>
        <v>106.4929859719439</v>
      </c>
      <c r="K15" s="29">
        <f t="shared" si="0"/>
        <v>250.85720578742723</v>
      </c>
      <c r="L15" s="30">
        <f t="shared" si="1"/>
        <v>74063</v>
      </c>
      <c r="M15" s="31">
        <f t="shared" si="2"/>
        <v>112.18962119498215</v>
      </c>
      <c r="N15" s="32" t="s">
        <v>28</v>
      </c>
      <c r="O15" s="27">
        <v>5</v>
      </c>
      <c r="P15" s="18">
        <f>IF(D15="МС",100,IF(D15="КМС",30,IF(D15="І",10,IF(D15="ІІ",3,IF(D15="ІІІ",1)))))</f>
        <v>1</v>
      </c>
    </row>
    <row r="16" spans="1:16" ht="15">
      <c r="A16" s="24">
        <v>6</v>
      </c>
      <c r="B16" s="24">
        <v>51</v>
      </c>
      <c r="C16" s="24" t="str">
        <f>VLOOKUP($B16,'[1]Іменні заявки'!$A:$I,2,FALSE)</f>
        <v>Фротовчан Денис Васильович</v>
      </c>
      <c r="D16" s="25" t="str">
        <f>VLOOKUP($B16,'[1]Іменні заявки'!$A:$I,7,FALSE)</f>
        <v>ІІІ</v>
      </c>
      <c r="E16" s="26" t="str">
        <f>VLOOKUP($B16,'[1]Іменні заявки'!$A:$I,4,FALSE)</f>
        <v>Глибоцький район</v>
      </c>
      <c r="F16" s="26" t="str">
        <f>VLOOKUP($B16,'[1]Іменні заявки'!$A:$I,3,FALSE)</f>
        <v>Глибоцький ЦТКСЕУМ</v>
      </c>
      <c r="G16" s="27">
        <f>VLOOKUP($B16,'[1]Іменні заявки'!$A:$I,5,FALSE)</f>
        <v>0</v>
      </c>
      <c r="H16" s="28" t="e">
        <f>VLOOKUP($B16,'[1]крос'!$B:$N,11,FALSE)</f>
        <v>#N/A</v>
      </c>
      <c r="I16" s="29">
        <f>VLOOKUP($B16,'[1]фігурка-хлоп'!$B:$V,20,FALSE)</f>
        <v>137.10389089450462</v>
      </c>
      <c r="J16" s="29">
        <f>VLOOKUP($B16,'[1]тріал-хлоп.'!$B:$M,11,FALSE)</f>
        <v>119.43887775551103</v>
      </c>
      <c r="K16" s="29">
        <f t="shared" si="0"/>
        <v>256.54276865001566</v>
      </c>
      <c r="L16" s="30">
        <f t="shared" si="1"/>
        <v>46895</v>
      </c>
      <c r="M16" s="31">
        <f t="shared" si="2"/>
        <v>114.73234721248618</v>
      </c>
      <c r="N16" s="32" t="s">
        <v>28</v>
      </c>
      <c r="O16" s="27">
        <v>6</v>
      </c>
      <c r="P16" s="18">
        <f>IF(D16="МС",100,IF(D16="КМС",30,IF(D16="І",10,IF(D16="ІІ",3,IF(D16="ІІІ",1)))))</f>
        <v>1</v>
      </c>
    </row>
    <row r="17" spans="1:15" ht="15">
      <c r="A17" s="24">
        <v>7</v>
      </c>
      <c r="B17" s="24">
        <v>23</v>
      </c>
      <c r="C17" s="24" t="str">
        <f>VLOOKUP($B17,'[1]Іменні заявки'!$A:$I,2,FALSE)</f>
        <v>Оларь Іван Сергійович</v>
      </c>
      <c r="D17" s="25" t="str">
        <f>VLOOKUP($B17,'[1]Іменні заявки'!$A:$I,7,FALSE)</f>
        <v>ІІ</v>
      </c>
      <c r="E17" s="26" t="str">
        <f>VLOOKUP($B17,'[1]Іменні заявки'!$A:$I,4,FALSE)</f>
        <v>Глибоцький район</v>
      </c>
      <c r="F17" s="26" t="str">
        <f>VLOOKUP($B17,'[1]Іменні заявки'!$A:$I,3,FALSE)</f>
        <v>Глибоцький район</v>
      </c>
      <c r="G17" s="27">
        <f>VLOOKUP($B17,'[1]Іменні заявки'!$A:$I,5,FALSE)</f>
        <v>0</v>
      </c>
      <c r="H17" s="28" t="e">
        <f>VLOOKUP($B17,'[1]крос'!$B:$N,11,FALSE)</f>
        <v>#N/A</v>
      </c>
      <c r="I17" s="29">
        <f>VLOOKUP($B17,'[1]фігурка-хлоп'!$B:$V,20,FALSE)</f>
        <v>145.24669073405536</v>
      </c>
      <c r="J17" s="29">
        <f>VLOOKUP($B17,'[1]тріал-хлоп.'!$B:$M,11,FALSE)</f>
        <v>114.50901803607213</v>
      </c>
      <c r="K17" s="29">
        <f t="shared" si="0"/>
        <v>259.7557087701275</v>
      </c>
      <c r="L17" s="30">
        <f t="shared" si="1"/>
        <v>65293</v>
      </c>
      <c r="M17" s="31">
        <f t="shared" si="2"/>
        <v>116.16925445167053</v>
      </c>
      <c r="N17" s="32" t="s">
        <v>28</v>
      </c>
      <c r="O17" s="27">
        <v>7</v>
      </c>
    </row>
    <row r="18" spans="1:15" ht="15">
      <c r="A18" s="24">
        <v>8</v>
      </c>
      <c r="B18" s="24">
        <v>73</v>
      </c>
      <c r="C18" s="24" t="str">
        <f>VLOOKUP($B18,'[1]Іменні заявки'!$A:$I,2,FALSE)</f>
        <v>Захарчук Олександр Григорович</v>
      </c>
      <c r="D18" s="25" t="str">
        <f>VLOOKUP($B18,'[1]Іменні заявки'!$A:$I,7,FALSE)</f>
        <v>ІІІ</v>
      </c>
      <c r="E18" s="26" t="str">
        <f>VLOOKUP($B18,'[1]Іменні заявки'!$A:$I,4,FALSE)</f>
        <v>Новоселицький район</v>
      </c>
      <c r="F18" s="26" t="str">
        <f>VLOOKUP($B18,'[1]Іменні заявки'!$A:$I,3,FALSE)</f>
        <v>Новоселицький район</v>
      </c>
      <c r="G18" s="27">
        <f>VLOOKUP($B18,'[1]Іменні заявки'!$A:$I,5,FALSE)</f>
        <v>0</v>
      </c>
      <c r="H18" s="28" t="e">
        <f>VLOOKUP($B18,'[1]крос'!$B:$N,11,FALSE)</f>
        <v>#N/A</v>
      </c>
      <c r="I18" s="29">
        <f>VLOOKUP($B18,'[1]фігурка-хлоп'!$B:$V,20,FALSE)</f>
        <v>162.53509827517047</v>
      </c>
      <c r="J18" s="29">
        <f>VLOOKUP($B18,'[1]тріал-хлоп.'!$B:$M,11,FALSE)</f>
        <v>100</v>
      </c>
      <c r="K18" s="29">
        <f t="shared" si="0"/>
        <v>262.53509827517047</v>
      </c>
      <c r="L18" s="30">
        <f t="shared" si="1"/>
        <v>46232</v>
      </c>
      <c r="M18" s="31">
        <f t="shared" si="2"/>
        <v>117.41226700435084</v>
      </c>
      <c r="N18" s="32" t="s">
        <v>28</v>
      </c>
      <c r="O18" s="27">
        <v>8</v>
      </c>
    </row>
    <row r="19" spans="1:15" ht="15">
      <c r="A19" s="24">
        <v>9</v>
      </c>
      <c r="B19" s="24">
        <v>24</v>
      </c>
      <c r="C19" s="24" t="str">
        <f>VLOOKUP($B19,'[1]Іменні заявки'!$A:$I,2,FALSE)</f>
        <v>Дулгер Маріан Валерійович</v>
      </c>
      <c r="D19" s="25" t="str">
        <f>VLOOKUP($B19,'[1]Іменні заявки'!$A:$I,7,FALSE)</f>
        <v>ІІІ</v>
      </c>
      <c r="E19" s="26" t="str">
        <f>VLOOKUP($B19,'[1]Іменні заявки'!$A:$I,4,FALSE)</f>
        <v>Глибоцький район</v>
      </c>
      <c r="F19" s="26" t="str">
        <f>VLOOKUP($B19,'[1]Іменні заявки'!$A:$I,3,FALSE)</f>
        <v>Глибоцький район</v>
      </c>
      <c r="G19" s="27">
        <f>VLOOKUP($B19,'[1]Іменні заявки'!$A:$I,5,FALSE)</f>
        <v>0</v>
      </c>
      <c r="H19" s="28" t="e">
        <f>VLOOKUP($B19,'[1]крос'!$B:$N,11,FALSE)</f>
        <v>#N/A</v>
      </c>
      <c r="I19" s="29">
        <f>VLOOKUP($B19,'[1]фігурка-хлоп'!$B:$V,20,FALSE)</f>
        <v>172.68351383874852</v>
      </c>
      <c r="J19" s="29">
        <f>VLOOKUP($B19,'[1]тріал-хлоп.'!$B:$M,11,FALSE)</f>
        <v>117.39478957915833</v>
      </c>
      <c r="K19" s="29">
        <f t="shared" si="0"/>
        <v>290.07830341790685</v>
      </c>
      <c r="L19" s="30">
        <f t="shared" si="1"/>
        <v>6765</v>
      </c>
      <c r="M19" s="31">
        <f t="shared" si="2"/>
        <v>129.73027772985398</v>
      </c>
      <c r="N19" s="32" t="s">
        <v>28</v>
      </c>
      <c r="O19" s="27">
        <v>9</v>
      </c>
    </row>
    <row r="20" spans="1:15" ht="15">
      <c r="A20" s="24">
        <v>10</v>
      </c>
      <c r="B20" s="24">
        <v>72</v>
      </c>
      <c r="C20" s="24" t="str">
        <f>VLOOKUP($B20,'[1]Іменні заявки'!$A:$I,2,FALSE)</f>
        <v>Савкв Андрій Едуардович</v>
      </c>
      <c r="D20" s="25" t="str">
        <f>VLOOKUP($B20,'[1]Іменні заявки'!$A:$I,7,FALSE)</f>
        <v>ІІ</v>
      </c>
      <c r="E20" s="26" t="str">
        <f>VLOOKUP($B20,'[1]Іменні заявки'!$A:$I,4,FALSE)</f>
        <v>Новоселицький район</v>
      </c>
      <c r="F20" s="26" t="str">
        <f>VLOOKUP($B20,'[1]Іменні заявки'!$A:$I,3,FALSE)</f>
        <v>Новоселицький район</v>
      </c>
      <c r="G20" s="27">
        <f>VLOOKUP($B20,'[1]Іменні заявки'!$A:$I,5,FALSE)</f>
        <v>0</v>
      </c>
      <c r="H20" s="28" t="e">
        <f>VLOOKUP($B20,'[1]крос'!$B:$N,11,FALSE)</f>
        <v>#N/A</v>
      </c>
      <c r="I20" s="29">
        <f>VLOOKUP($B20,'[1]фігурка-хлоп'!$B:$V,20,FALSE)</f>
        <v>130.44524669073405</v>
      </c>
      <c r="J20" s="29">
        <f>VLOOKUP($B20,'[1]тріал-хлоп.'!$B:$M,11,FALSE)</f>
        <v>160.1202404809619</v>
      </c>
      <c r="K20" s="29">
        <f t="shared" si="0"/>
        <v>290.56548717169596</v>
      </c>
      <c r="L20" s="30">
        <f t="shared" si="1"/>
        <v>48858</v>
      </c>
      <c r="M20" s="31">
        <f t="shared" si="2"/>
        <v>129.94815849839074</v>
      </c>
      <c r="N20" s="32" t="s">
        <v>28</v>
      </c>
      <c r="O20" s="27">
        <v>10</v>
      </c>
    </row>
    <row r="21" spans="1:15" ht="15">
      <c r="A21" s="24">
        <v>11</v>
      </c>
      <c r="B21" s="24">
        <v>11</v>
      </c>
      <c r="C21" s="24" t="str">
        <f>VLOOKUP($B21,'[1]Іменні заявки'!$A:$I,2,FALSE)</f>
        <v>Гріцунік Іван Олексійович</v>
      </c>
      <c r="D21" s="25" t="str">
        <f>VLOOKUP($B21,'[1]Іменні заявки'!$A:$I,7,FALSE)</f>
        <v>ІІ</v>
      </c>
      <c r="E21" s="26" t="str">
        <f>VLOOKUP($B21,'[1]Іменні заявки'!$A:$I,4,FALSE)</f>
        <v>Новоселицький район</v>
      </c>
      <c r="F21" s="26" t="str">
        <f>VLOOKUP($B21,'[1]Іменні заявки'!$A:$I,3,FALSE)</f>
        <v>Новоселицький ЦТКСЕУМ</v>
      </c>
      <c r="G21" s="27">
        <f>VLOOKUP($B21,'[1]Іменні заявки'!$A:$I,5,FALSE)</f>
        <v>0</v>
      </c>
      <c r="H21" s="28" t="e">
        <f>VLOOKUP($B21,'[1]крос'!$B:$N,11,FALSE)</f>
        <v>#N/A</v>
      </c>
      <c r="I21" s="29">
        <f>VLOOKUP($B21,'[1]фігурка-хлоп'!$B:$V,20,FALSE)</f>
        <v>175.39109506618533</v>
      </c>
      <c r="J21" s="29">
        <f>VLOOKUP($B21,'[1]тріал-хлоп.'!$B:$M,11,FALSE)</f>
        <v>131.94388777555113</v>
      </c>
      <c r="K21" s="29">
        <f t="shared" si="0"/>
        <v>307.33498284173646</v>
      </c>
      <c r="L21" s="30">
        <f t="shared" si="1"/>
        <v>28943</v>
      </c>
      <c r="M21" s="31">
        <f t="shared" si="2"/>
        <v>137.44789668987397</v>
      </c>
      <c r="N21" s="32" t="s">
        <v>28</v>
      </c>
      <c r="O21" s="27">
        <v>11</v>
      </c>
    </row>
    <row r="22" spans="1:15" ht="15">
      <c r="A22" s="24">
        <v>12</v>
      </c>
      <c r="B22" s="24">
        <v>112</v>
      </c>
      <c r="C22" s="24" t="str">
        <f>VLOOKUP($B22,'[1]Іменні заявки'!$A:$I,2,FALSE)</f>
        <v>Робу Дмитро Іванович</v>
      </c>
      <c r="D22" s="25" t="s">
        <v>28</v>
      </c>
      <c r="E22" s="26" t="str">
        <f>VLOOKUP($B22,'[1]Іменні заявки'!$A:$I,4,FALSE)</f>
        <v>Герцаївський район</v>
      </c>
      <c r="F22" s="26" t="str">
        <f>VLOOKUP($B22,'[1]Іменні заявки'!$A:$I,3,FALSE)</f>
        <v>Герцаївський район</v>
      </c>
      <c r="G22" s="27">
        <f>VLOOKUP($B22,'[1]Іменні заявки'!$A:$I,5,FALSE)</f>
        <v>0</v>
      </c>
      <c r="H22" s="28" t="e">
        <f>VLOOKUP($B22,'[1]крос'!$B:$N,11,FALSE)</f>
        <v>#N/A</v>
      </c>
      <c r="I22" s="29">
        <f>VLOOKUP($B22,'[1]фігурка-хлоп'!$B:$V,20,FALSE)</f>
        <v>200.4612916165263</v>
      </c>
      <c r="J22" s="29">
        <f>VLOOKUP($B22,'[1]тріал-хлоп.'!$B:$M,11,FALSE)</f>
        <v>109.53907815631263</v>
      </c>
      <c r="K22" s="29">
        <f t="shared" si="0"/>
        <v>310.0003697728389</v>
      </c>
      <c r="L22" s="30">
        <f t="shared" si="1"/>
        <v>32</v>
      </c>
      <c r="M22" s="31">
        <f t="shared" si="2"/>
        <v>138.63992443808954</v>
      </c>
      <c r="N22" s="32" t="s">
        <v>29</v>
      </c>
      <c r="O22" s="27">
        <v>12</v>
      </c>
    </row>
    <row r="23" spans="1:15" ht="15">
      <c r="A23" s="24">
        <v>13</v>
      </c>
      <c r="B23" s="24">
        <v>124</v>
      </c>
      <c r="C23" s="24" t="str">
        <f>VLOOKUP($B23,'[1]Іменні заявки'!$A:$I,2,FALSE)</f>
        <v>Поляк Євген Васильович</v>
      </c>
      <c r="D23" s="25" t="str">
        <f>VLOOKUP($B23,'[1]Іменні заявки'!$A:$I,7,FALSE)</f>
        <v>ІІІ</v>
      </c>
      <c r="E23" s="26" t="str">
        <f>VLOOKUP($B23,'[1]Іменні заявки'!$A:$I,4,FALSE)</f>
        <v>Путильський район</v>
      </c>
      <c r="F23" s="26" t="str">
        <f>VLOOKUP($B23,'[1]Іменні заявки'!$A:$I,3,FALSE)</f>
        <v>Путильський район</v>
      </c>
      <c r="G23" s="27">
        <f>VLOOKUP($B23,'[1]Іменні заявки'!$A:$I,5,FALSE)</f>
        <v>0</v>
      </c>
      <c r="H23" s="28" t="e">
        <f>VLOOKUP($B23,'[1]крос'!$B:$N,11,FALSE)</f>
        <v>#N/A</v>
      </c>
      <c r="I23" s="29">
        <f>VLOOKUP($B23,'[1]фігурка-хлоп'!$B:$V,20,FALSE)</f>
        <v>198.59606899318092</v>
      </c>
      <c r="J23" s="29">
        <f>VLOOKUP($B23,'[1]тріал-хлоп.'!$B:$M,11,FALSE)</f>
        <v>122.64529058116234</v>
      </c>
      <c r="K23" s="29">
        <f t="shared" si="0"/>
        <v>321.2413595743433</v>
      </c>
      <c r="L23" s="30">
        <f t="shared" si="1"/>
        <v>20853</v>
      </c>
      <c r="M23" s="31">
        <f t="shared" si="2"/>
        <v>143.66717643082717</v>
      </c>
      <c r="N23" s="32" t="s">
        <v>29</v>
      </c>
      <c r="O23" s="27">
        <v>13</v>
      </c>
    </row>
    <row r="24" spans="1:15" ht="15">
      <c r="A24" s="24">
        <v>14</v>
      </c>
      <c r="B24" s="24">
        <v>74</v>
      </c>
      <c r="C24" s="24" t="str">
        <f>VLOOKUP($B24,'[1]Іменні заявки'!$A:$I,2,FALSE)</f>
        <v>Романел Данієл Русланович</v>
      </c>
      <c r="D24" s="25" t="str">
        <f>VLOOKUP($B24,'[1]Іменні заявки'!$A:$I,7,FALSE)</f>
        <v>ІІІ</v>
      </c>
      <c r="E24" s="26" t="str">
        <f>VLOOKUP($B24,'[1]Іменні заявки'!$A:$I,4,FALSE)</f>
        <v>Новоселицький район</v>
      </c>
      <c r="F24" s="26" t="str">
        <f>VLOOKUP($B24,'[1]Іменні заявки'!$A:$I,3,FALSE)</f>
        <v>Новоселицький район</v>
      </c>
      <c r="G24" s="27">
        <f>VLOOKUP($B24,'[1]Іменні заявки'!$A:$I,5,FALSE)</f>
        <v>0</v>
      </c>
      <c r="H24" s="28" t="e">
        <f>VLOOKUP($B24,'[1]крос'!$B:$N,11,FALSE)</f>
        <v>#N/A</v>
      </c>
      <c r="I24" s="29">
        <f>VLOOKUP($B24,'[1]фігурка-хлоп'!$B:$V,20,FALSE)</f>
        <v>225.71199358202966</v>
      </c>
      <c r="J24" s="29">
        <f>VLOOKUP($B24,'[1]тріал-хлоп.'!$B:$M,11,FALSE)</f>
        <v>103.88777555110222</v>
      </c>
      <c r="K24" s="29">
        <f t="shared" si="0"/>
        <v>329.5997691331319</v>
      </c>
      <c r="L24" s="30">
        <f t="shared" si="1"/>
        <v>51820</v>
      </c>
      <c r="M24" s="31">
        <f t="shared" si="2"/>
        <v>147.40526639021078</v>
      </c>
      <c r="N24" s="32" t="s">
        <v>29</v>
      </c>
      <c r="O24" s="27">
        <v>14</v>
      </c>
    </row>
    <row r="25" spans="1:15" ht="15">
      <c r="A25" s="24">
        <v>15</v>
      </c>
      <c r="B25" s="24">
        <v>14</v>
      </c>
      <c r="C25" s="24" t="str">
        <f>VLOOKUP($B25,'[1]Іменні заявки'!$A:$I,2,FALSE)</f>
        <v>Бордіан Олександр Миколайович</v>
      </c>
      <c r="D25" s="25" t="str">
        <f>VLOOKUP($B25,'[1]Іменні заявки'!$A:$I,7,FALSE)</f>
        <v>ІІІ</v>
      </c>
      <c r="E25" s="26" t="str">
        <f>VLOOKUP($B25,'[1]Іменні заявки'!$A:$I,4,FALSE)</f>
        <v>Новоселицький район</v>
      </c>
      <c r="F25" s="26" t="str">
        <f>VLOOKUP($B25,'[1]Іменні заявки'!$A:$I,3,FALSE)</f>
        <v>Новоселицький ЦТКСЕУМ</v>
      </c>
      <c r="G25" s="27">
        <f>VLOOKUP($B25,'[1]Іменні заявки'!$A:$I,5,FALSE)</f>
        <v>0</v>
      </c>
      <c r="H25" s="28" t="e">
        <f>VLOOKUP($B25,'[1]крос'!$B:$N,11,FALSE)</f>
        <v>#N/A</v>
      </c>
      <c r="I25" s="29">
        <f>VLOOKUP($B25,'[1]фігурка-хлоп'!$B:$V,20,FALSE)</f>
        <v>210.7501002807862</v>
      </c>
      <c r="J25" s="29">
        <f>VLOOKUP($B25,'[1]тріал-хлоп.'!$B:$M,11,FALSE)</f>
        <v>123.16633266533066</v>
      </c>
      <c r="K25" s="29">
        <f t="shared" si="0"/>
        <v>333.91643294611686</v>
      </c>
      <c r="L25" s="30">
        <f t="shared" si="1"/>
        <v>79180</v>
      </c>
      <c r="M25" s="31">
        <f t="shared" si="2"/>
        <v>149.33578649022036</v>
      </c>
      <c r="N25" s="32" t="s">
        <v>29</v>
      </c>
      <c r="O25" s="27">
        <v>15</v>
      </c>
    </row>
    <row r="26" spans="1:15" ht="15">
      <c r="A26" s="24">
        <v>16</v>
      </c>
      <c r="B26" s="24">
        <v>52</v>
      </c>
      <c r="C26" s="24" t="str">
        <f>VLOOKUP($B26,'[1]Іменні заявки'!$A:$I,2,FALSE)</f>
        <v>Букачук Георгій Костянтинович</v>
      </c>
      <c r="D26" s="25" t="str">
        <f>VLOOKUP($B26,'[1]Іменні заявки'!$A:$I,7,FALSE)</f>
        <v>ІІІ</v>
      </c>
      <c r="E26" s="26" t="str">
        <f>VLOOKUP($B26,'[1]Іменні заявки'!$A:$I,4,FALSE)</f>
        <v>Глибоцький район</v>
      </c>
      <c r="F26" s="26" t="str">
        <f>VLOOKUP($B26,'[1]Іменні заявки'!$A:$I,3,FALSE)</f>
        <v>Глибоцький ЦТКСЕУМ</v>
      </c>
      <c r="G26" s="27">
        <f>VLOOKUP($B26,'[1]Іменні заявки'!$A:$I,5,FALSE)</f>
        <v>0</v>
      </c>
      <c r="H26" s="28" t="e">
        <f>VLOOKUP($B26,'[1]крос'!$B:$N,11,FALSE)</f>
        <v>#N/A</v>
      </c>
      <c r="I26" s="29">
        <f>VLOOKUP($B26,'[1]фігурка-хлоп'!$B:$V,20,FALSE)</f>
        <v>217.06778981147212</v>
      </c>
      <c r="J26" s="29">
        <f>VLOOKUP($B26,'[1]тріал-хлоп.'!$B:$M,11,FALSE)</f>
        <v>119.51903807615231</v>
      </c>
      <c r="K26" s="29">
        <f t="shared" si="0"/>
        <v>336.58682788762445</v>
      </c>
      <c r="L26" s="30">
        <f t="shared" si="1"/>
        <v>50702</v>
      </c>
      <c r="M26" s="31">
        <f t="shared" si="2"/>
        <v>150.53005394603588</v>
      </c>
      <c r="N26" s="32" t="s">
        <v>29</v>
      </c>
      <c r="O26" s="27">
        <v>16</v>
      </c>
    </row>
    <row r="27" spans="1:15" ht="12.75">
      <c r="A27" s="24">
        <v>17</v>
      </c>
      <c r="B27" s="24">
        <v>53</v>
      </c>
      <c r="C27" s="24" t="str">
        <f>VLOOKUP($B27,'[1]Іменні заявки'!$A:$I,2,FALSE)</f>
        <v>Ілюк Іонуц-Дануц Георгійович</v>
      </c>
      <c r="D27" s="25" t="str">
        <f>VLOOKUP($B27,'[1]Іменні заявки'!$A:$I,7,FALSE)</f>
        <v>ІІІ</v>
      </c>
      <c r="E27" s="26" t="str">
        <f>VLOOKUP($B27,'[1]Іменні заявки'!$A:$I,4,FALSE)</f>
        <v>Глибоцький район</v>
      </c>
      <c r="F27" s="26" t="str">
        <f>VLOOKUP($B27,'[1]Іменні заявки'!$A:$I,3,FALSE)</f>
        <v>Глибоцький ЦТКСЕУМ</v>
      </c>
      <c r="G27" s="27">
        <f>VLOOKUP($B27,'[1]Іменні заявки'!$A:$I,5,FALSE)</f>
        <v>0</v>
      </c>
      <c r="H27" s="28" t="e">
        <f>VLOOKUP($B27,'[1]крос'!$B:$N,11,FALSE)</f>
        <v>#N/A</v>
      </c>
      <c r="I27" s="29">
        <f>VLOOKUP($B27,'[1]фігурка-хлоп'!$B:$V,20,FALSE)</f>
        <v>196.45006016847174</v>
      </c>
      <c r="J27" s="29">
        <f>VLOOKUP($B27,'[1]тріал-хлоп.'!$B:$M,11,FALSE)</f>
        <v>160.9619238476954</v>
      </c>
      <c r="K27" s="29">
        <f t="shared" si="0"/>
        <v>357.41198401616714</v>
      </c>
      <c r="L27" s="30">
        <f t="shared" si="1"/>
        <v>35595</v>
      </c>
      <c r="M27" s="31">
        <f t="shared" si="2"/>
        <v>159.8435850046867</v>
      </c>
      <c r="N27" s="31"/>
      <c r="O27" s="27">
        <v>17</v>
      </c>
    </row>
    <row r="28" spans="1:15" ht="12.75">
      <c r="A28" s="24">
        <v>18</v>
      </c>
      <c r="B28" s="24">
        <v>22</v>
      </c>
      <c r="C28" s="24" t="str">
        <f>VLOOKUP($B28,'[1]Іменні заявки'!$A:$I,2,FALSE)</f>
        <v>Банческу Іван Сергійович</v>
      </c>
      <c r="D28" s="25" t="str">
        <f>VLOOKUP($B28,'[1]Іменні заявки'!$A:$I,7,FALSE)</f>
        <v>ІІ</v>
      </c>
      <c r="E28" s="26" t="str">
        <f>VLOOKUP($B28,'[1]Іменні заявки'!$A:$I,4,FALSE)</f>
        <v>Глибоцький район</v>
      </c>
      <c r="F28" s="26" t="str">
        <f>VLOOKUP($B28,'[1]Іменні заявки'!$A:$I,3,FALSE)</f>
        <v>Глибоцький район</v>
      </c>
      <c r="G28" s="27">
        <f>VLOOKUP($B28,'[1]Іменні заявки'!$A:$I,5,FALSE)</f>
        <v>0</v>
      </c>
      <c r="H28" s="28" t="e">
        <f>VLOOKUP($B28,'[1]крос'!$B:$N,11,FALSE)</f>
        <v>#N/A</v>
      </c>
      <c r="I28" s="29">
        <f>VLOOKUP($B28,'[1]фігурка-хлоп'!$B:$V,20,FALSE)</f>
        <v>251.10308864821496</v>
      </c>
      <c r="J28" s="29">
        <f>VLOOKUP($B28,'[1]тріал-хлоп.'!$B:$M,11,FALSE)</f>
        <v>109.37875751503006</v>
      </c>
      <c r="K28" s="29">
        <f t="shared" si="0"/>
        <v>360.481846163245</v>
      </c>
      <c r="L28" s="30">
        <f t="shared" si="1"/>
        <v>41632</v>
      </c>
      <c r="M28" s="31">
        <f t="shared" si="2"/>
        <v>161.21650419319639</v>
      </c>
      <c r="N28" s="31"/>
      <c r="O28" s="27">
        <v>18</v>
      </c>
    </row>
    <row r="29" spans="1:15" ht="12.75">
      <c r="A29" s="24">
        <v>19</v>
      </c>
      <c r="B29" s="24">
        <v>143</v>
      </c>
      <c r="C29" s="24" t="str">
        <f>VLOOKUP($B29,'[1]Іменні заявки'!$A:$I,2,FALSE)</f>
        <v>Величко Микола Миколайович</v>
      </c>
      <c r="D29" s="25" t="str">
        <f>VLOOKUP($B29,'[1]Іменні заявки'!$A:$I,7,FALSE)</f>
        <v>ІІІ</v>
      </c>
      <c r="E29" s="26" t="str">
        <f>VLOOKUP($B29,'[1]Іменні заявки'!$A:$I,4,FALSE)</f>
        <v>Заставнівський район</v>
      </c>
      <c r="F29" s="26" t="str">
        <f>VLOOKUP($B29,'[1]Іменні заявки'!$A:$I,3,FALSE)</f>
        <v>Заставнівський район</v>
      </c>
      <c r="G29" s="27">
        <f>VLOOKUP($B29,'[1]Іменні заявки'!$A:$I,5,FALSE)</f>
        <v>0</v>
      </c>
      <c r="H29" s="28" t="e">
        <f>VLOOKUP($B29,'[1]крос'!$B:$N,11,FALSE)</f>
        <v>#N/A</v>
      </c>
      <c r="I29" s="29">
        <f>VLOOKUP($B29,'[1]фігурка-хлоп'!$B:$V,20,FALSE)</f>
        <v>184.79743281187325</v>
      </c>
      <c r="J29" s="29">
        <f>VLOOKUP($B29,'[1]тріал-хлоп.'!$B:$M,11,FALSE)</f>
        <v>177.3947895791583</v>
      </c>
      <c r="K29" s="29">
        <f t="shared" si="0"/>
        <v>362.1922223910316</v>
      </c>
      <c r="L29" s="30">
        <f t="shared" si="1"/>
        <v>16608</v>
      </c>
      <c r="M29" s="31">
        <f t="shared" si="2"/>
        <v>161.98142725169077</v>
      </c>
      <c r="N29" s="31"/>
      <c r="O29" s="27">
        <v>19</v>
      </c>
    </row>
    <row r="30" spans="1:15" ht="12.75">
      <c r="A30" s="24">
        <v>20</v>
      </c>
      <c r="B30" s="24">
        <v>44</v>
      </c>
      <c r="C30" s="24" t="str">
        <f>VLOOKUP($B30,'[1]Іменні заявки'!$A:$I,2,FALSE)</f>
        <v>Червенюк Іван Іванович</v>
      </c>
      <c r="D30" s="25" t="str">
        <f>VLOOKUP($B30,'[1]Іменні заявки'!$A:$I,7,FALSE)</f>
        <v>І</v>
      </c>
      <c r="E30" s="26" t="str">
        <f>VLOOKUP($B30,'[1]Іменні заявки'!$A:$I,4,FALSE)</f>
        <v>Чернівці</v>
      </c>
      <c r="F30" s="26" t="str">
        <f>VLOOKUP($B30,'[1]Іменні заявки'!$A:$I,3,FALSE)</f>
        <v>м.Чернівці</v>
      </c>
      <c r="G30" s="27">
        <f>VLOOKUP($B30,'[1]Іменні заявки'!$A:$I,5,FALSE)</f>
        <v>0</v>
      </c>
      <c r="H30" s="28" t="e">
        <f>VLOOKUP($B30,'[1]крос'!$B:$N,11,FALSE)</f>
        <v>#N/A</v>
      </c>
      <c r="I30" s="29">
        <f>VLOOKUP($B30,'[1]фігурка-хлоп'!$B:$V,20,FALSE)</f>
        <v>102.74769354191737</v>
      </c>
      <c r="J30" s="29">
        <f>VLOOKUP($B30,'[1]тріал-хлоп.'!$B:$M,11,FALSE)</f>
        <v>281.12224448897797</v>
      </c>
      <c r="K30" s="29">
        <f t="shared" si="0"/>
        <v>383.86993803089536</v>
      </c>
      <c r="L30" s="30">
        <f t="shared" si="1"/>
        <v>75163</v>
      </c>
      <c r="M30" s="31">
        <f t="shared" si="2"/>
        <v>171.67624426272656</v>
      </c>
      <c r="N30" s="31"/>
      <c r="O30" s="27">
        <v>20</v>
      </c>
    </row>
    <row r="31" spans="1:15" ht="12.75">
      <c r="A31" s="24">
        <v>21</v>
      </c>
      <c r="B31" s="24">
        <v>71</v>
      </c>
      <c r="C31" s="24" t="str">
        <f>VLOOKUP($B31,'[1]Іменні заявки'!$A:$I,2,FALSE)</f>
        <v>Ністрян Олександр Віталійович</v>
      </c>
      <c r="D31" s="25" t="str">
        <f>VLOOKUP($B31,'[1]Іменні заявки'!$A:$I,7,FALSE)</f>
        <v>І</v>
      </c>
      <c r="E31" s="26" t="str">
        <f>VLOOKUP($B31,'[1]Іменні заявки'!$A:$I,4,FALSE)</f>
        <v>Новоселицький район</v>
      </c>
      <c r="F31" s="26" t="str">
        <f>VLOOKUP($B31,'[1]Іменні заявки'!$A:$I,3,FALSE)</f>
        <v>Новоселицький район</v>
      </c>
      <c r="G31" s="27">
        <f>VLOOKUP($B31,'[1]Іменні заявки'!$A:$I,5,FALSE)</f>
        <v>0</v>
      </c>
      <c r="H31" s="28" t="e">
        <f>VLOOKUP($B31,'[1]крос'!$B:$N,11,FALSE)</f>
        <v>#N/A</v>
      </c>
      <c r="I31" s="29">
        <f>VLOOKUP($B31,'[1]фігурка-хлоп'!$B:$V,20,FALSE)</f>
        <v>306.9394304051344</v>
      </c>
      <c r="J31" s="29">
        <f>VLOOKUP($B31,'[1]тріал-хлоп.'!$B:$M,11,FALSE)</f>
        <v>102.76553106212425</v>
      </c>
      <c r="K31" s="29">
        <f t="shared" si="0"/>
        <v>409.7049614672586</v>
      </c>
      <c r="L31" s="30">
        <f t="shared" si="1"/>
        <v>60909</v>
      </c>
      <c r="M31" s="31">
        <f t="shared" si="2"/>
        <v>183.23031337463863</v>
      </c>
      <c r="N31" s="31"/>
      <c r="O31" s="27">
        <v>21</v>
      </c>
    </row>
    <row r="32" spans="1:15" ht="12.75">
      <c r="A32" s="24">
        <v>22</v>
      </c>
      <c r="B32" s="24">
        <v>92</v>
      </c>
      <c r="C32" s="24" t="str">
        <f>VLOOKUP($B32,'[1]Іменні заявки'!$A:$I,2,FALSE)</f>
        <v>Кирилюк Олександр Анатолійович</v>
      </c>
      <c r="D32" s="25" t="s">
        <v>28</v>
      </c>
      <c r="E32" s="26" t="str">
        <f>VLOOKUP($B32,'[1]Іменні заявки'!$A:$I,4,FALSE)</f>
        <v>Кельменецький район</v>
      </c>
      <c r="F32" s="26" t="str">
        <f>VLOOKUP($B32,'[1]Іменні заявки'!$A:$I,3,FALSE)</f>
        <v>Кельменецький район</v>
      </c>
      <c r="G32" s="27">
        <f>VLOOKUP($B32,'[1]Іменні заявки'!$A:$I,5,FALSE)</f>
        <v>0</v>
      </c>
      <c r="H32" s="28" t="e">
        <f>VLOOKUP($B32,'[1]крос'!$B:$N,11,FALSE)</f>
        <v>#N/A</v>
      </c>
      <c r="I32" s="29">
        <f>VLOOKUP($B32,'[1]фігурка-хлоп'!$B:$V,20,FALSE)</f>
        <v>298.87685519454476</v>
      </c>
      <c r="J32" s="29">
        <f>VLOOKUP($B32,'[1]тріал-хлоп.'!$B:$M,11,FALSE)</f>
        <v>119.27855711422848</v>
      </c>
      <c r="K32" s="29">
        <f t="shared" si="0"/>
        <v>418.15541230877324</v>
      </c>
      <c r="L32" s="30">
        <f t="shared" si="1"/>
        <v>13428</v>
      </c>
      <c r="M32" s="31">
        <f t="shared" si="2"/>
        <v>187.00956649938126</v>
      </c>
      <c r="N32" s="31"/>
      <c r="O32" s="27">
        <v>22</v>
      </c>
    </row>
    <row r="33" spans="1:15" ht="12.75">
      <c r="A33" s="24">
        <v>23</v>
      </c>
      <c r="B33" s="24">
        <v>41</v>
      </c>
      <c r="C33" s="24" t="str">
        <f>VLOOKUP($B33,'[1]Іменні заявки'!$A:$I,2,FALSE)</f>
        <v>Паламарюк Богдан Васильович</v>
      </c>
      <c r="D33" s="25" t="str">
        <f>VLOOKUP($B33,'[1]Іменні заявки'!$A:$I,7,FALSE)</f>
        <v>ІІІ</v>
      </c>
      <c r="E33" s="26" t="str">
        <f>VLOOKUP($B33,'[1]Іменні заявки'!$A:$I,4,FALSE)</f>
        <v>Чернівці</v>
      </c>
      <c r="F33" s="26" t="str">
        <f>VLOOKUP($B33,'[1]Іменні заявки'!$A:$I,3,FALSE)</f>
        <v>м.Чернівці</v>
      </c>
      <c r="G33" s="27">
        <f>VLOOKUP($B33,'[1]Іменні заявки'!$A:$I,5,FALSE)</f>
        <v>0</v>
      </c>
      <c r="H33" s="28" t="e">
        <f>VLOOKUP($B33,'[1]крос'!$B:$N,11,FALSE)</f>
        <v>#N/A</v>
      </c>
      <c r="I33" s="29">
        <f>VLOOKUP($B33,'[1]фігурка-хлоп'!$B:$V,20,FALSE)</f>
        <v>301.56438026474126</v>
      </c>
      <c r="J33" s="29">
        <f>VLOOKUP($B33,'[1]тріал-хлоп.'!$B:$M,11,FALSE)</f>
        <v>116.87374749498997</v>
      </c>
      <c r="K33" s="29">
        <f t="shared" si="0"/>
        <v>418.43812775973123</v>
      </c>
      <c r="L33" s="30">
        <f t="shared" si="1"/>
        <v>37854</v>
      </c>
      <c r="M33" s="31">
        <f t="shared" si="2"/>
        <v>187.13600392520442</v>
      </c>
      <c r="N33" s="31"/>
      <c r="O33" s="27">
        <v>23</v>
      </c>
    </row>
    <row r="34" spans="1:15" ht="12.75">
      <c r="A34" s="24">
        <v>24</v>
      </c>
      <c r="B34" s="24">
        <v>13</v>
      </c>
      <c r="C34" s="24" t="str">
        <f>VLOOKUP($B34,'[1]Іменні заявки'!$A:$I,2,FALSE)</f>
        <v>Терсина Степан Миколайович</v>
      </c>
      <c r="D34" s="25" t="str">
        <f>VLOOKUP($B34,'[1]Іменні заявки'!$A:$I,7,FALSE)</f>
        <v>ІІ</v>
      </c>
      <c r="E34" s="26" t="str">
        <f>VLOOKUP($B34,'[1]Іменні заявки'!$A:$I,4,FALSE)</f>
        <v>Новоселицький район</v>
      </c>
      <c r="F34" s="26" t="str">
        <f>VLOOKUP($B34,'[1]Іменні заявки'!$A:$I,3,FALSE)</f>
        <v>Новоселицький ЦТКСЕУМ</v>
      </c>
      <c r="G34" s="27">
        <f>VLOOKUP($B34,'[1]Іменні заявки'!$A:$I,5,FALSE)</f>
        <v>0</v>
      </c>
      <c r="H34" s="28" t="e">
        <f>VLOOKUP($B34,'[1]крос'!$B:$N,11,FALSE)</f>
        <v>#N/A</v>
      </c>
      <c r="I34" s="29">
        <f>VLOOKUP($B34,'[1]фігурка-хлоп'!$B:$V,20,FALSE)</f>
        <v>276.2936221419976</v>
      </c>
      <c r="J34" s="29">
        <f>VLOOKUP($B34,'[1]тріал-хлоп.'!$B:$M,11,FALSE)</f>
        <v>156.87374749498997</v>
      </c>
      <c r="K34" s="29">
        <f t="shared" si="0"/>
        <v>433.1673696369876</v>
      </c>
      <c r="L34" s="30">
        <f t="shared" si="1"/>
        <v>14461</v>
      </c>
      <c r="M34" s="31">
        <f t="shared" si="2"/>
        <v>193.72328955453943</v>
      </c>
      <c r="N34" s="31"/>
      <c r="O34" s="27">
        <v>24</v>
      </c>
    </row>
    <row r="35" spans="1:15" ht="12.75">
      <c r="A35" s="24">
        <v>25</v>
      </c>
      <c r="B35" s="24">
        <v>45</v>
      </c>
      <c r="C35" s="24" t="str">
        <f>VLOOKUP($B35,'[1]Іменні заявки'!$A:$I,2,FALSE)</f>
        <v>Ільчук Максим Георгійович</v>
      </c>
      <c r="D35" s="25" t="str">
        <f>VLOOKUP($B35,'[1]Іменні заявки'!$A:$I,7,FALSE)</f>
        <v>ІІІ</v>
      </c>
      <c r="E35" s="26" t="str">
        <f>VLOOKUP($B35,'[1]Іменні заявки'!$A:$I,4,FALSE)</f>
        <v>Чернівці</v>
      </c>
      <c r="F35" s="26" t="str">
        <f>VLOOKUP($B35,'[1]Іменні заявки'!$A:$I,3,FALSE)</f>
        <v>м.Чернівці</v>
      </c>
      <c r="G35" s="27">
        <f>VLOOKUP($B35,'[1]Іменні заявки'!$A:$I,5,FALSE)</f>
        <v>0</v>
      </c>
      <c r="H35" s="28" t="e">
        <f>VLOOKUP($B35,'[1]крос'!$B:$N,11,FALSE)</f>
        <v>#N/A</v>
      </c>
      <c r="I35" s="29">
        <f>VLOOKUP($B35,'[1]фігурка-хлоп'!$B:$V,20,FALSE)</f>
        <v>316.16526273565984</v>
      </c>
      <c r="J35" s="29">
        <f>VLOOKUP($B35,'[1]тріал-хлоп.'!$B:$M,11,FALSE)</f>
        <v>121.68336673346694</v>
      </c>
      <c r="K35" s="29">
        <f t="shared" si="0"/>
        <v>437.84862946912676</v>
      </c>
      <c r="L35" s="30">
        <f t="shared" si="1"/>
        <v>73322</v>
      </c>
      <c r="M35" s="31">
        <f t="shared" si="2"/>
        <v>195.81686611987843</v>
      </c>
      <c r="N35" s="31"/>
      <c r="O35" s="27">
        <v>25</v>
      </c>
    </row>
    <row r="36" spans="1:15" ht="12.75">
      <c r="A36" s="24">
        <v>26</v>
      </c>
      <c r="B36" s="24">
        <v>46</v>
      </c>
      <c r="C36" s="24" t="str">
        <f>VLOOKUP($B36,'[1]Іменні заявки'!$A:$I,2,FALSE)</f>
        <v>Король Максим Анатолійович</v>
      </c>
      <c r="D36" s="25" t="str">
        <f>VLOOKUP($B36,'[1]Іменні заявки'!$A:$I,7,FALSE)</f>
        <v>ІІІ</v>
      </c>
      <c r="E36" s="26" t="str">
        <f>VLOOKUP($B36,'[1]Іменні заявки'!$A:$I,4,FALSE)</f>
        <v>Чернівці</v>
      </c>
      <c r="F36" s="26" t="str">
        <f>VLOOKUP($B36,'[1]Іменні заявки'!$A:$I,3,FALSE)</f>
        <v>м.Чернівці</v>
      </c>
      <c r="G36" s="27">
        <f>VLOOKUP($B36,'[1]Іменні заявки'!$A:$I,5,FALSE)</f>
        <v>0</v>
      </c>
      <c r="H36" s="28" t="e">
        <f>VLOOKUP($B36,'[1]крос'!$B:$N,11,FALSE)</f>
        <v>#N/A</v>
      </c>
      <c r="I36" s="29">
        <f>VLOOKUP($B36,'[1]фігурка-хлоп'!$B:$V,20,FALSE)</f>
        <v>312.3345367027677</v>
      </c>
      <c r="J36" s="29">
        <f>VLOOKUP($B36,'[1]тріал-хлоп.'!$B:$M,11,FALSE)</f>
        <v>127.29458917835672</v>
      </c>
      <c r="K36" s="29">
        <f t="shared" si="0"/>
        <v>439.6291258811244</v>
      </c>
      <c r="L36" s="30">
        <f t="shared" si="1"/>
        <v>54356</v>
      </c>
      <c r="M36" s="31">
        <f t="shared" si="2"/>
        <v>196.6131486798074</v>
      </c>
      <c r="N36" s="31"/>
      <c r="O36" s="27">
        <v>26</v>
      </c>
    </row>
    <row r="37" spans="1:15" ht="12.75">
      <c r="A37" s="24">
        <v>27</v>
      </c>
      <c r="B37" s="24">
        <v>35</v>
      </c>
      <c r="C37" s="24" t="str">
        <f>VLOOKUP($B37,'[1]Іменні заявки'!$A:$I,2,FALSE)</f>
        <v>Баран Юрій Петрович</v>
      </c>
      <c r="D37" s="25" t="s">
        <v>28</v>
      </c>
      <c r="E37" s="26" t="str">
        <f>VLOOKUP($B37,'[1]Іменні заявки'!$A:$I,4,FALSE)</f>
        <v>Сторожинецький район</v>
      </c>
      <c r="F37" s="26" t="str">
        <f>VLOOKUP($B37,'[1]Іменні заявки'!$A:$I,3,FALSE)</f>
        <v>Сторожинецький район</v>
      </c>
      <c r="G37" s="27">
        <f>VLOOKUP($B37,'[1]Іменні заявки'!$A:$I,5,FALSE)</f>
        <v>0</v>
      </c>
      <c r="H37" s="28" t="e">
        <f>VLOOKUP($B37,'[1]крос'!$B:$N,11,FALSE)</f>
        <v>#N/A</v>
      </c>
      <c r="I37" s="29">
        <f>VLOOKUP($B37,'[1]фігурка-хлоп'!$B:$V,20,FALSE)</f>
        <v>325.1704773365423</v>
      </c>
      <c r="J37" s="29">
        <f>VLOOKUP($B37,'[1]тріал-хлоп.'!$B:$M,11,FALSE)</f>
        <v>115.79158316633267</v>
      </c>
      <c r="K37" s="29">
        <f t="shared" si="0"/>
        <v>440.962060502875</v>
      </c>
      <c r="L37" s="30">
        <f t="shared" si="1"/>
        <v>83122</v>
      </c>
      <c r="M37" s="31">
        <f t="shared" si="2"/>
        <v>197.20927040500348</v>
      </c>
      <c r="N37" s="31"/>
      <c r="O37" s="27">
        <v>27</v>
      </c>
    </row>
    <row r="38" spans="1:15" ht="12.75">
      <c r="A38" s="24">
        <v>28</v>
      </c>
      <c r="B38" s="24">
        <v>145</v>
      </c>
      <c r="C38" s="24" t="str">
        <f>VLOOKUP($B38,'[1]Іменні заявки'!$A:$I,2,FALSE)</f>
        <v>Костинюк Роман Романович</v>
      </c>
      <c r="D38" s="25" t="str">
        <f>VLOOKUP($B38,'[1]Іменні заявки'!$A:$I,7,FALSE)</f>
        <v>ІІІ</v>
      </c>
      <c r="E38" s="26" t="str">
        <f>VLOOKUP($B38,'[1]Іменні заявки'!$A:$I,4,FALSE)</f>
        <v>Заставнівський район</v>
      </c>
      <c r="F38" s="26" t="str">
        <f>VLOOKUP($B38,'[1]Іменні заявки'!$A:$I,3,FALSE)</f>
        <v>Заставнівський район</v>
      </c>
      <c r="G38" s="27">
        <f>VLOOKUP($B38,'[1]Іменні заявки'!$A:$I,5,FALSE)</f>
        <v>0</v>
      </c>
      <c r="H38" s="28" t="e">
        <f>VLOOKUP($B38,'[1]крос'!$B:$N,11,FALSE)</f>
        <v>#N/A</v>
      </c>
      <c r="I38" s="29">
        <f>VLOOKUP($B38,'[1]фігурка-хлоп'!$B:$V,20,FALSE)</f>
        <v>318.1708784596872</v>
      </c>
      <c r="J38" s="29">
        <f>VLOOKUP($B38,'[1]тріал-хлоп.'!$B:$M,11,FALSE)</f>
        <v>127.81563126252505</v>
      </c>
      <c r="K38" s="29">
        <f t="shared" si="0"/>
        <v>445.9865097222122</v>
      </c>
      <c r="L38" s="30">
        <f t="shared" si="1"/>
        <v>85234</v>
      </c>
      <c r="M38" s="31">
        <f t="shared" si="2"/>
        <v>199.45632985406922</v>
      </c>
      <c r="N38" s="31"/>
      <c r="O38" s="27">
        <v>28</v>
      </c>
    </row>
    <row r="39" spans="1:15" ht="12.75">
      <c r="A39" s="24">
        <v>29</v>
      </c>
      <c r="B39" s="24">
        <v>54</v>
      </c>
      <c r="C39" s="24" t="str">
        <f>VLOOKUP($B39,'[1]Іменні заявки'!$A:$I,2,FALSE)</f>
        <v>Кирчу Флорін Іванович</v>
      </c>
      <c r="D39" s="25" t="str">
        <f>VLOOKUP($B39,'[1]Іменні заявки'!$A:$I,7,FALSE)</f>
        <v>ІІІ</v>
      </c>
      <c r="E39" s="26" t="str">
        <f>VLOOKUP($B39,'[1]Іменні заявки'!$A:$I,4,FALSE)</f>
        <v>Глибоцький район</v>
      </c>
      <c r="F39" s="26" t="str">
        <f>VLOOKUP($B39,'[1]Іменні заявки'!$A:$I,3,FALSE)</f>
        <v>Глибоцький ЦТКСЕУМ</v>
      </c>
      <c r="G39" s="27">
        <f>VLOOKUP($B39,'[1]Іменні заявки'!$A:$I,5,FALSE)</f>
        <v>0</v>
      </c>
      <c r="H39" s="28" t="e">
        <f>VLOOKUP($B39,'[1]крос'!$B:$N,11,FALSE)</f>
        <v>#N/A</v>
      </c>
      <c r="I39" s="29">
        <f>VLOOKUP($B39,'[1]фігурка-хлоп'!$B:$V,20,FALSE)</f>
        <v>318.1107099879663</v>
      </c>
      <c r="J39" s="29">
        <f>VLOOKUP($B39,'[1]тріал-хлоп.'!$B:$M,11,FALSE)</f>
        <v>128.0561122244489</v>
      </c>
      <c r="K39" s="29">
        <f t="shared" si="0"/>
        <v>446.1668222124152</v>
      </c>
      <c r="L39" s="30">
        <f t="shared" si="1"/>
        <v>14413</v>
      </c>
      <c r="M39" s="31">
        <f t="shared" si="2"/>
        <v>199.5369701127738</v>
      </c>
      <c r="N39" s="31"/>
      <c r="O39" s="27">
        <v>29</v>
      </c>
    </row>
    <row r="40" spans="1:15" ht="12.75">
      <c r="A40" s="24">
        <v>30</v>
      </c>
      <c r="B40" s="24">
        <v>123</v>
      </c>
      <c r="C40" s="24" t="str">
        <f>VLOOKUP($B40,'[1]Іменні заявки'!$A:$I,2,FALSE)</f>
        <v>Євдощак Дмитро Дмитрович</v>
      </c>
      <c r="D40" s="25" t="str">
        <f>VLOOKUP($B40,'[1]Іменні заявки'!$A:$I,7,FALSE)</f>
        <v>ІІІ</v>
      </c>
      <c r="E40" s="26" t="str">
        <f>VLOOKUP($B40,'[1]Іменні заявки'!$A:$I,4,FALSE)</f>
        <v>Путильський район</v>
      </c>
      <c r="F40" s="26" t="str">
        <f>VLOOKUP($B40,'[1]Іменні заявки'!$A:$I,3,FALSE)</f>
        <v>Путильський район</v>
      </c>
      <c r="G40" s="27">
        <f>VLOOKUP($B40,'[1]Іменні заявки'!$A:$I,5,FALSE)</f>
        <v>0</v>
      </c>
      <c r="H40" s="28" t="e">
        <f>VLOOKUP($B40,'[1]крос'!$B:$N,11,FALSE)</f>
        <v>#N/A</v>
      </c>
      <c r="I40" s="29">
        <f>VLOOKUP($B40,'[1]фігурка-хлоп'!$B:$V,20,FALSE)</f>
        <v>269.83553951062976</v>
      </c>
      <c r="J40" s="29">
        <f>VLOOKUP($B40,'[1]тріал-хлоп.'!$B:$M,11,FALSE)</f>
        <v>196.312625250501</v>
      </c>
      <c r="K40" s="29">
        <f t="shared" si="0"/>
        <v>466.1481647611307</v>
      </c>
      <c r="L40" s="30">
        <f t="shared" si="1"/>
        <v>12801</v>
      </c>
      <c r="M40" s="31">
        <f t="shared" si="2"/>
        <v>208.47312661850782</v>
      </c>
      <c r="N40" s="31"/>
      <c r="O40" s="27">
        <v>30</v>
      </c>
    </row>
    <row r="41" spans="1:15" ht="12.75">
      <c r="A41" s="24">
        <v>31</v>
      </c>
      <c r="B41" s="24">
        <v>111</v>
      </c>
      <c r="C41" s="24" t="str">
        <f>VLOOKUP($B41,'[1]Іменні заявки'!$A:$I,2,FALSE)</f>
        <v>Пінтілей Костян. Костянтин.</v>
      </c>
      <c r="D41" s="25" t="s">
        <v>28</v>
      </c>
      <c r="E41" s="26" t="str">
        <f>VLOOKUP($B41,'[1]Іменні заявки'!$A:$I,4,FALSE)</f>
        <v>Герцаївський район</v>
      </c>
      <c r="F41" s="26" t="str">
        <f>VLOOKUP($B41,'[1]Іменні заявки'!$A:$I,3,FALSE)</f>
        <v>Герцаївський район</v>
      </c>
      <c r="G41" s="27">
        <f>VLOOKUP($B41,'[1]Іменні заявки'!$A:$I,5,FALSE)</f>
        <v>0</v>
      </c>
      <c r="H41" s="28" t="e">
        <f>VLOOKUP($B41,'[1]крос'!$B:$N,11,FALSE)</f>
        <v>#N/A</v>
      </c>
      <c r="I41" s="29">
        <f>VLOOKUP($B41,'[1]фігурка-хлоп'!$B:$V,20,FALSE)</f>
        <v>313.51784997994383</v>
      </c>
      <c r="J41" s="29">
        <f>VLOOKUP($B41,'[1]тріал-хлоп.'!$B:$M,11,FALSE)</f>
        <v>160.64128256513027</v>
      </c>
      <c r="K41" s="29">
        <f t="shared" si="0"/>
        <v>474.1591325450741</v>
      </c>
      <c r="L41" s="30">
        <f t="shared" si="1"/>
        <v>13749</v>
      </c>
      <c r="M41" s="31">
        <f t="shared" si="2"/>
        <v>212.0558319199748</v>
      </c>
      <c r="N41" s="31"/>
      <c r="O41" s="27">
        <v>31</v>
      </c>
    </row>
    <row r="42" spans="1:15" ht="12.75">
      <c r="A42" s="24">
        <v>32</v>
      </c>
      <c r="B42" s="24">
        <v>62</v>
      </c>
      <c r="C42" s="24" t="str">
        <f>VLOOKUP($B42,'[1]Іменні заявки'!$A:$I,2,FALSE)</f>
        <v>Рух Роман Олександрович</v>
      </c>
      <c r="D42" s="25" t="str">
        <f>VLOOKUP($B42,'[1]Іменні заявки'!$A:$I,7,FALSE)</f>
        <v>ІІІ</v>
      </c>
      <c r="E42" s="26" t="str">
        <f>VLOOKUP($B42,'[1]Іменні заявки'!$A:$I,4,FALSE)</f>
        <v>м.Чернівці</v>
      </c>
      <c r="F42" s="26" t="str">
        <f>VLOOKUP($B42,'[1]Іменні заявки'!$A:$I,3,FALSE)</f>
        <v>ОЦТКЕУМ</v>
      </c>
      <c r="G42" s="27">
        <f>VLOOKUP($B42,'[1]Іменні заявки'!$A:$I,5,FALSE)</f>
        <v>0</v>
      </c>
      <c r="H42" s="28" t="e">
        <f>VLOOKUP($B42,'[1]крос'!$B:$N,11,FALSE)</f>
        <v>#N/A</v>
      </c>
      <c r="I42" s="29">
        <f>VLOOKUP($B42,'[1]фігурка-хлоп'!$B:$V,20,FALSE)</f>
        <v>365.98475732049735</v>
      </c>
      <c r="J42" s="29">
        <f>VLOOKUP($B42,'[1]тріал-хлоп.'!$B:$M,11,FALSE)</f>
        <v>113.14629258517034</v>
      </c>
      <c r="K42" s="29">
        <f t="shared" si="0"/>
        <v>479.1310499056677</v>
      </c>
      <c r="L42" s="30">
        <f t="shared" si="1"/>
        <v>11323</v>
      </c>
      <c r="M42" s="31">
        <f t="shared" si="2"/>
        <v>214.2793978069775</v>
      </c>
      <c r="N42" s="31"/>
      <c r="O42" s="27">
        <v>32</v>
      </c>
    </row>
    <row r="43" spans="1:15" ht="12.75">
      <c r="A43" s="24">
        <v>33</v>
      </c>
      <c r="B43" s="24">
        <v>93</v>
      </c>
      <c r="C43" s="24" t="str">
        <f>VLOOKUP($B43,'[1]Іменні заявки'!$A:$I,2,FALSE)</f>
        <v>Бамбуляк Владислав Володимирович</v>
      </c>
      <c r="D43" s="25" t="s">
        <v>28</v>
      </c>
      <c r="E43" s="26" t="str">
        <f>VLOOKUP($B43,'[1]Іменні заявки'!$A:$I,4,FALSE)</f>
        <v>Кельменецький район</v>
      </c>
      <c r="F43" s="26" t="str">
        <f>VLOOKUP($B43,'[1]Іменні заявки'!$A:$I,3,FALSE)</f>
        <v>Кельменецький район</v>
      </c>
      <c r="G43" s="27">
        <f>VLOOKUP($B43,'[1]Іменні заявки'!$A:$I,5,FALSE)</f>
        <v>0</v>
      </c>
      <c r="H43" s="28" t="e">
        <f>VLOOKUP($B43,'[1]крос'!$B:$N,11,FALSE)</f>
        <v>#N/A</v>
      </c>
      <c r="I43" s="29">
        <f>VLOOKUP($B43,'[1]фігурка-хлоп'!$B:$V,20,FALSE)</f>
        <v>362.5350982751705</v>
      </c>
      <c r="J43" s="29">
        <f>VLOOKUP($B43,'[1]тріал-хлоп.'!$B:$M,11,FALSE)</f>
        <v>122.2845691382766</v>
      </c>
      <c r="K43" s="29">
        <f t="shared" si="0"/>
        <v>484.8196674134471</v>
      </c>
      <c r="L43" s="30">
        <f t="shared" si="1"/>
        <v>70819</v>
      </c>
      <c r="M43" s="31">
        <f t="shared" si="2"/>
        <v>216.82348993826645</v>
      </c>
      <c r="N43" s="31"/>
      <c r="O43" s="27">
        <v>33</v>
      </c>
    </row>
    <row r="44" spans="1:15" ht="12.75">
      <c r="A44" s="24">
        <v>34</v>
      </c>
      <c r="B44" s="24">
        <v>126</v>
      </c>
      <c r="C44" s="24" t="str">
        <f>VLOOKUP($B44,'[1]Іменні заявки'!$A:$I,2,FALSE)</f>
        <v>Довбуш Іван Іванович</v>
      </c>
      <c r="D44" s="25" t="str">
        <f>VLOOKUP($B44,'[1]Іменні заявки'!$A:$I,7,FALSE)</f>
        <v>ІІІ</v>
      </c>
      <c r="E44" s="26" t="str">
        <f>VLOOKUP($B44,'[1]Іменні заявки'!$A:$I,4,FALSE)</f>
        <v>Путильський район</v>
      </c>
      <c r="F44" s="26" t="str">
        <f>VLOOKUP($B44,'[1]Іменні заявки'!$A:$I,3,FALSE)</f>
        <v>Путильський район</v>
      </c>
      <c r="G44" s="27">
        <f>VLOOKUP($B44,'[1]Іменні заявки'!$A:$I,5,FALSE)</f>
        <v>0</v>
      </c>
      <c r="H44" s="28" t="e">
        <f>VLOOKUP($B44,'[1]крос'!$B:$N,11,FALSE)</f>
        <v>#N/A</v>
      </c>
      <c r="I44" s="29">
        <f>VLOOKUP($B44,'[1]фігурка-хлоп'!$B:$V,20,FALSE)</f>
        <v>412.0537505014039</v>
      </c>
      <c r="J44" s="29">
        <f>VLOOKUP($B44,'[1]тріал-хлоп.'!$B:$M,11,FALSE)</f>
        <v>108.1362725450902</v>
      </c>
      <c r="K44" s="29">
        <f t="shared" si="0"/>
        <v>520.190023046494</v>
      </c>
      <c r="L44" s="30">
        <f t="shared" si="1"/>
        <v>16418</v>
      </c>
      <c r="M44" s="31">
        <f t="shared" si="2"/>
        <v>232.64199827071565</v>
      </c>
      <c r="N44" s="31"/>
      <c r="O44" s="27">
        <v>34</v>
      </c>
    </row>
    <row r="45" spans="1:15" ht="12.75">
      <c r="A45" s="24">
        <v>35</v>
      </c>
      <c r="B45" s="24">
        <v>125</v>
      </c>
      <c r="C45" s="24" t="str">
        <f>VLOOKUP($B45,'[1]Іменні заявки'!$A:$I,2,FALSE)</f>
        <v>Торак Сергій Анатолійович</v>
      </c>
      <c r="D45" s="25" t="str">
        <f>VLOOKUP($B45,'[1]Іменні заявки'!$A:$I,7,FALSE)</f>
        <v>ІІІ</v>
      </c>
      <c r="E45" s="26" t="str">
        <f>VLOOKUP($B45,'[1]Іменні заявки'!$A:$I,4,FALSE)</f>
        <v>Путильський район</v>
      </c>
      <c r="F45" s="26" t="str">
        <f>VLOOKUP($B45,'[1]Іменні заявки'!$A:$I,3,FALSE)</f>
        <v>Путильський район</v>
      </c>
      <c r="G45" s="27">
        <f>VLOOKUP($B45,'[1]Іменні заявки'!$A:$I,5,FALSE)</f>
        <v>0</v>
      </c>
      <c r="H45" s="28" t="e">
        <f>VLOOKUP($B45,'[1]крос'!$B:$N,11,FALSE)</f>
        <v>#N/A</v>
      </c>
      <c r="I45" s="29">
        <f>VLOOKUP($B45,'[1]фігурка-хлоп'!$B:$V,20,FALSE)</f>
        <v>442.4388287204171</v>
      </c>
      <c r="J45" s="29">
        <f>VLOOKUP($B45,'[1]тріал-хлоп.'!$B:$M,11,FALSE)</f>
        <v>105.77154308617236</v>
      </c>
      <c r="K45" s="29">
        <f t="shared" si="0"/>
        <v>548.2103718065895</v>
      </c>
      <c r="L45" s="30">
        <f t="shared" si="1"/>
        <v>18176</v>
      </c>
      <c r="M45" s="31">
        <f t="shared" si="2"/>
        <v>245.17339956444698</v>
      </c>
      <c r="N45" s="31"/>
      <c r="O45" s="27">
        <v>35</v>
      </c>
    </row>
    <row r="46" spans="1:15" ht="12.75">
      <c r="A46" s="24">
        <v>36</v>
      </c>
      <c r="B46" s="24">
        <v>31</v>
      </c>
      <c r="C46" s="24" t="str">
        <f>VLOOKUP($B46,'[1]Іменні заявки'!$A:$I,2,FALSE)</f>
        <v>Погосян Вілен Григорович</v>
      </c>
      <c r="D46" s="25" t="s">
        <v>28</v>
      </c>
      <c r="E46" s="26" t="str">
        <f>VLOOKUP($B46,'[1]Іменні заявки'!$A:$I,4,FALSE)</f>
        <v>Сторожинецький район</v>
      </c>
      <c r="F46" s="26" t="str">
        <f>VLOOKUP($B46,'[1]Іменні заявки'!$A:$I,3,FALSE)</f>
        <v>Сторожинецький район</v>
      </c>
      <c r="G46" s="27">
        <f>VLOOKUP($B46,'[1]Іменні заявки'!$A:$I,5,FALSE)</f>
        <v>0</v>
      </c>
      <c r="H46" s="28" t="e">
        <f>VLOOKUP($B46,'[1]крос'!$B:$N,11,FALSE)</f>
        <v>#N/A</v>
      </c>
      <c r="I46" s="29">
        <f>VLOOKUP($B46,'[1]фігурка-хлоп'!$B:$V,20,FALSE)</f>
        <v>446.5904532691536</v>
      </c>
      <c r="J46" s="29">
        <f>VLOOKUP($B46,'[1]тріал-хлоп.'!$B:$M,11,FALSE)</f>
        <v>119.27855711422848</v>
      </c>
      <c r="K46" s="29">
        <f t="shared" si="0"/>
        <v>565.8690103833821</v>
      </c>
      <c r="L46" s="30">
        <f t="shared" si="1"/>
        <v>75082</v>
      </c>
      <c r="M46" s="31">
        <f t="shared" si="2"/>
        <v>253.07078471840677</v>
      </c>
      <c r="N46" s="31"/>
      <c r="O46" s="27">
        <v>36</v>
      </c>
    </row>
    <row r="47" spans="1:15" ht="12.75">
      <c r="A47" s="24">
        <v>37</v>
      </c>
      <c r="B47" s="24">
        <v>144</v>
      </c>
      <c r="C47" s="24" t="str">
        <f>VLOOKUP($B47,'[1]Іменні заявки'!$A:$I,2,FALSE)</f>
        <v>Мойсюк Максим Васильович</v>
      </c>
      <c r="D47" s="25" t="str">
        <f>VLOOKUP($B47,'[1]Іменні заявки'!$A:$I,7,FALSE)</f>
        <v>ІІІ</v>
      </c>
      <c r="E47" s="26" t="str">
        <f>VLOOKUP($B47,'[1]Іменні заявки'!$A:$I,4,FALSE)</f>
        <v>Заставнівський район</v>
      </c>
      <c r="F47" s="26" t="str">
        <f>VLOOKUP($B47,'[1]Іменні заявки'!$A:$I,3,FALSE)</f>
        <v>Заставнівський район</v>
      </c>
      <c r="G47" s="27">
        <f>VLOOKUP($B47,'[1]Іменні заявки'!$A:$I,5,FALSE)</f>
        <v>0</v>
      </c>
      <c r="H47" s="28" t="e">
        <f>VLOOKUP($B47,'[1]крос'!$B:$N,11,FALSE)</f>
        <v>#N/A</v>
      </c>
      <c r="I47" s="29">
        <f>VLOOKUP($B47,'[1]фігурка-хлоп'!$B:$V,20,FALSE)</f>
        <v>470.0361010830324</v>
      </c>
      <c r="J47" s="29">
        <f>VLOOKUP($B47,'[1]тріал-хлоп.'!$B:$M,11,FALSE)</f>
        <v>136.0721442885772</v>
      </c>
      <c r="K47" s="29">
        <f t="shared" si="0"/>
        <v>606.1082453716097</v>
      </c>
      <c r="L47" s="30">
        <f t="shared" si="1"/>
        <v>9352</v>
      </c>
      <c r="M47" s="31">
        <f t="shared" si="2"/>
        <v>271.0667777628744</v>
      </c>
      <c r="N47" s="31"/>
      <c r="O47" s="27">
        <v>37</v>
      </c>
    </row>
    <row r="48" spans="1:15" ht="12.75">
      <c r="A48" s="24">
        <v>38</v>
      </c>
      <c r="B48" s="24">
        <v>91</v>
      </c>
      <c r="C48" s="24" t="str">
        <f>VLOOKUP($B48,'[1]Іменні заявки'!$A:$I,2,FALSE)</f>
        <v>Геленюк Василь Васильович</v>
      </c>
      <c r="D48" s="25" t="s">
        <v>28</v>
      </c>
      <c r="E48" s="26" t="str">
        <f>VLOOKUP($B48,'[1]Іменні заявки'!$A:$I,4,FALSE)</f>
        <v>Кельменецький район</v>
      </c>
      <c r="F48" s="26" t="str">
        <f>VLOOKUP($B48,'[1]Іменні заявки'!$A:$I,3,FALSE)</f>
        <v>Кельменецький район</v>
      </c>
      <c r="G48" s="27">
        <f>VLOOKUP($B48,'[1]Іменні заявки'!$A:$I,5,FALSE)</f>
        <v>0</v>
      </c>
      <c r="H48" s="28" t="e">
        <f>VLOOKUP($B48,'[1]крос'!$B:$N,11,FALSE)</f>
        <v>#N/A</v>
      </c>
      <c r="I48" s="29">
        <f>VLOOKUP($B48,'[1]фігурка-хлоп'!$B:$V,20,FALSE)</f>
        <v>469.5146409947854</v>
      </c>
      <c r="J48" s="29">
        <f>VLOOKUP($B48,'[1]тріал-хлоп.'!$B:$M,11,FALSE)</f>
        <v>137.83567134268537</v>
      </c>
      <c r="K48" s="29">
        <f t="shared" si="0"/>
        <v>607.3503123374708</v>
      </c>
      <c r="L48" s="30">
        <f t="shared" si="1"/>
        <v>30267</v>
      </c>
      <c r="M48" s="31">
        <f t="shared" si="2"/>
        <v>271.6222611980077</v>
      </c>
      <c r="N48" s="31"/>
      <c r="O48" s="27">
        <v>38</v>
      </c>
    </row>
    <row r="49" spans="1:15" ht="12.75">
      <c r="A49" s="24">
        <v>39</v>
      </c>
      <c r="B49" s="24">
        <v>113</v>
      </c>
      <c r="C49" s="24" t="str">
        <f>VLOOKUP($B49,'[1]Іменні заявки'!$A:$I,2,FALSE)</f>
        <v>Андрій Кетелін Валерійов.</v>
      </c>
      <c r="D49" s="25" t="s">
        <v>28</v>
      </c>
      <c r="E49" s="26" t="str">
        <f>VLOOKUP($B49,'[1]Іменні заявки'!$A:$I,4,FALSE)</f>
        <v>Герцаївський район</v>
      </c>
      <c r="F49" s="26" t="str">
        <f>VLOOKUP($B49,'[1]Іменні заявки'!$A:$I,3,FALSE)</f>
        <v>Герцаївський район</v>
      </c>
      <c r="G49" s="27">
        <f>VLOOKUP($B49,'[1]Іменні заявки'!$A:$I,5,FALSE)</f>
        <v>0</v>
      </c>
      <c r="H49" s="28" t="e">
        <f>VLOOKUP($B49,'[1]крос'!$B:$N,11,FALSE)</f>
        <v>#N/A</v>
      </c>
      <c r="I49" s="29">
        <f>VLOOKUP($B49,'[1]фігурка-хлоп'!$B:$V,20,FALSE)</f>
        <v>457.68150822302437</v>
      </c>
      <c r="J49" s="29">
        <f>VLOOKUP($B49,'[1]тріал-хлоп.'!$B:$M,11,FALSE)</f>
        <v>150.8617234468938</v>
      </c>
      <c r="K49" s="29">
        <f t="shared" si="0"/>
        <v>608.5432316699182</v>
      </c>
      <c r="L49" s="30">
        <f t="shared" si="1"/>
        <v>46935</v>
      </c>
      <c r="M49" s="31">
        <f t="shared" si="2"/>
        <v>272.1557645813503</v>
      </c>
      <c r="N49" s="31"/>
      <c r="O49" s="27">
        <v>39</v>
      </c>
    </row>
    <row r="50" spans="1:15" ht="12.75">
      <c r="A50" s="24">
        <v>40</v>
      </c>
      <c r="B50" s="24">
        <v>83</v>
      </c>
      <c r="C50" s="24" t="str">
        <f>VLOOKUP($B50,'[1]Іменні заявки'!$A:$I,2,FALSE)</f>
        <v>Чорний Олександр Анатолійович</v>
      </c>
      <c r="D50" s="25" t="str">
        <f>VLOOKUP($B50,'[1]Іменні заявки'!$A:$I,7,FALSE)</f>
        <v>Ію.</v>
      </c>
      <c r="E50" s="26" t="str">
        <f>VLOOKUP($B50,'[1]Іменні заявки'!$A:$I,4,FALSE)</f>
        <v>Сокирянський район</v>
      </c>
      <c r="F50" s="26" t="str">
        <f>VLOOKUP($B50,'[1]Іменні заявки'!$A:$I,3,FALSE)</f>
        <v>Сокирянський район</v>
      </c>
      <c r="G50" s="27">
        <f>VLOOKUP($B50,'[1]Іменні заявки'!$A:$I,5,FALSE)</f>
        <v>0</v>
      </c>
      <c r="H50" s="28" t="e">
        <f>VLOOKUP($B50,'[1]крос'!$B:$N,11,FALSE)</f>
        <v>#N/A</v>
      </c>
      <c r="I50" s="29">
        <f>VLOOKUP($B50,'[1]фігурка-хлоп'!$B:$V,20,FALSE)</f>
        <v>484.75732049739264</v>
      </c>
      <c r="J50" s="29">
        <f>VLOOKUP($B50,'[1]тріал-хлоп.'!$B:$M,11,FALSE)</f>
        <v>136.07214428857714</v>
      </c>
      <c r="K50" s="29">
        <f t="shared" si="0"/>
        <v>620.8294647859698</v>
      </c>
      <c r="L50" s="30">
        <f t="shared" si="1"/>
        <v>71666</v>
      </c>
      <c r="M50" s="31">
        <f t="shared" si="2"/>
        <v>277.65047554600596</v>
      </c>
      <c r="N50" s="31"/>
      <c r="O50" s="27">
        <v>40</v>
      </c>
    </row>
    <row r="51" spans="1:15" ht="12.75">
      <c r="A51" s="24">
        <v>41</v>
      </c>
      <c r="B51" s="24">
        <v>94</v>
      </c>
      <c r="C51" s="24" t="str">
        <f>VLOOKUP($B51,'[1]Іменні заявки'!$A:$I,2,FALSE)</f>
        <v>Гречанюк Даніель Володимирович</v>
      </c>
      <c r="D51" s="25" t="s">
        <v>28</v>
      </c>
      <c r="E51" s="26" t="str">
        <f>VLOOKUP($B51,'[1]Іменні заявки'!$A:$I,4,FALSE)</f>
        <v>Кельменецький район</v>
      </c>
      <c r="F51" s="26" t="str">
        <f>VLOOKUP($B51,'[1]Іменні заявки'!$A:$I,3,FALSE)</f>
        <v>Кельменецький район</v>
      </c>
      <c r="G51" s="27">
        <f>VLOOKUP($B51,'[1]Іменні заявки'!$A:$I,5,FALSE)</f>
        <v>0</v>
      </c>
      <c r="H51" s="28" t="e">
        <f>VLOOKUP($B51,'[1]крос'!$B:$N,11,FALSE)</f>
        <v>#N/A</v>
      </c>
      <c r="I51" s="29">
        <f>VLOOKUP($B51,'[1]фігурка-хлоп'!$B:$V,20,FALSE)</f>
        <v>578.2591255515442</v>
      </c>
      <c r="J51" s="29">
        <f>VLOOKUP($B51,'[1]тріал-хлоп.'!$B:$M,11,FALSE)</f>
        <v>179.15831663326657</v>
      </c>
      <c r="K51" s="29">
        <f t="shared" si="0"/>
        <v>757.4174421848109</v>
      </c>
      <c r="L51" s="30">
        <f t="shared" si="1"/>
        <v>36067</v>
      </c>
      <c r="M51" s="31">
        <f t="shared" si="2"/>
        <v>338.7360377329256</v>
      </c>
      <c r="N51" s="31"/>
      <c r="O51" s="27">
        <v>41</v>
      </c>
    </row>
    <row r="52" spans="1:15" ht="12.75">
      <c r="A52" s="24">
        <v>42</v>
      </c>
      <c r="B52" s="24">
        <v>81</v>
      </c>
      <c r="C52" s="24" t="str">
        <f>VLOOKUP($B52,'[1]Іменні заявки'!$A:$I,2,FALSE)</f>
        <v>Брайловський Михайло Іванович</v>
      </c>
      <c r="D52" s="25" t="str">
        <f>VLOOKUP($B52,'[1]Іменні заявки'!$A:$I,7,FALSE)</f>
        <v>Ію.</v>
      </c>
      <c r="E52" s="26" t="str">
        <f>VLOOKUP($B52,'[1]Іменні заявки'!$A:$I,4,FALSE)</f>
        <v>Сокирянський район</v>
      </c>
      <c r="F52" s="26" t="str">
        <f>VLOOKUP($B52,'[1]Іменні заявки'!$A:$I,3,FALSE)</f>
        <v>Сокирянський район</v>
      </c>
      <c r="G52" s="27">
        <f>VLOOKUP($B52,'[1]Іменні заявки'!$A:$I,5,FALSE)</f>
        <v>0</v>
      </c>
      <c r="H52" s="28" t="e">
        <f>VLOOKUP($B52,'[1]крос'!$B:$N,11,FALSE)</f>
        <v>#N/A</v>
      </c>
      <c r="I52" s="29">
        <f>VLOOKUP($B52,'[1]фігурка-хлоп'!$B:$V,20,FALSE)</f>
        <v>528.3794624949859</v>
      </c>
      <c r="J52" s="29">
        <f>VLOOKUP($B52,'[1]тріал-хлоп.'!$B:$M,11,FALSE)</f>
        <v>257.6753507014028</v>
      </c>
      <c r="K52" s="29">
        <f t="shared" si="0"/>
        <v>786.0548131963887</v>
      </c>
      <c r="L52" s="30">
        <f t="shared" si="1"/>
        <v>4736</v>
      </c>
      <c r="M52" s="31">
        <f t="shared" si="2"/>
        <v>351.54338682112194</v>
      </c>
      <c r="N52" s="31"/>
      <c r="O52" s="27">
        <v>42</v>
      </c>
    </row>
    <row r="53" spans="1:15" ht="12.75">
      <c r="A53" s="24">
        <v>43</v>
      </c>
      <c r="B53" s="24">
        <v>12</v>
      </c>
      <c r="C53" s="24" t="str">
        <f>VLOOKUP($B53,'[1]Іменні заявки'!$A:$I,2,FALSE)</f>
        <v>Руссу Максим Валерійович</v>
      </c>
      <c r="D53" s="25" t="str">
        <f>VLOOKUP($B53,'[1]Іменні заявки'!$A:$I,7,FALSE)</f>
        <v>ІІІ</v>
      </c>
      <c r="E53" s="26" t="str">
        <f>VLOOKUP($B53,'[1]Іменні заявки'!$A:$I,4,FALSE)</f>
        <v>Новоселицький район</v>
      </c>
      <c r="F53" s="26" t="str">
        <f>VLOOKUP($B53,'[1]Іменні заявки'!$A:$I,3,FALSE)</f>
        <v>Новоселицький ЦТКСЕУМ</v>
      </c>
      <c r="G53" s="27">
        <f>VLOOKUP($B53,'[1]Іменні заявки'!$A:$I,5,FALSE)</f>
        <v>0</v>
      </c>
      <c r="H53" s="28" t="e">
        <f>VLOOKUP($B53,'[1]крос'!$B:$N,11,FALSE)</f>
        <v>#N/A</v>
      </c>
      <c r="I53" s="29">
        <f>VLOOKUP($B53,'[1]фігурка-хлоп'!$B:$V,20,FALSE)</f>
        <v>551.0028078620136</v>
      </c>
      <c r="J53" s="29">
        <f>VLOOKUP($B53,'[1]тріал-хлоп.'!$B:$M,11,FALSE)</f>
        <v>236.63326653306615</v>
      </c>
      <c r="K53" s="29">
        <f t="shared" si="0"/>
        <v>787.6360743950797</v>
      </c>
      <c r="L53" s="30">
        <f t="shared" si="1"/>
        <v>54957</v>
      </c>
      <c r="M53" s="31">
        <f t="shared" si="2"/>
        <v>352.2505664069528</v>
      </c>
      <c r="N53" s="31"/>
      <c r="O53" s="27">
        <v>43</v>
      </c>
    </row>
    <row r="54" spans="1:15" ht="12.75">
      <c r="A54" s="24">
        <v>44</v>
      </c>
      <c r="B54" s="24">
        <v>85</v>
      </c>
      <c r="C54" s="24" t="str">
        <f>VLOOKUP($B54,'[1]Іменні заявки'!$A:$I,2,FALSE)</f>
        <v>Кульбаба Владісдав Юрійович</v>
      </c>
      <c r="D54" s="25" t="str">
        <f>VLOOKUP($B54,'[1]Іменні заявки'!$A:$I,7,FALSE)</f>
        <v>Ію.</v>
      </c>
      <c r="E54" s="26" t="str">
        <f>VLOOKUP($B54,'[1]Іменні заявки'!$A:$I,4,FALSE)</f>
        <v>Сокирянський район</v>
      </c>
      <c r="F54" s="26" t="str">
        <f>VLOOKUP($B54,'[1]Іменні заявки'!$A:$I,3,FALSE)</f>
        <v>Сокирянський район</v>
      </c>
      <c r="G54" s="27">
        <f>VLOOKUP($B54,'[1]Іменні заявки'!$A:$I,5,FALSE)</f>
        <v>0</v>
      </c>
      <c r="H54" s="28" t="e">
        <f>VLOOKUP($B54,'[1]крос'!$B:$N,11,FALSE)</f>
        <v>#N/A</v>
      </c>
      <c r="I54" s="29">
        <f>VLOOKUP($B54,'[1]фігурка-хлоп'!$B:$V,20,FALSE)</f>
        <v>586.4219815483355</v>
      </c>
      <c r="J54" s="29">
        <f>VLOOKUP($B54,'[1]тріал-хлоп.'!$B:$M,11,FALSE)</f>
        <v>214.46893787575146</v>
      </c>
      <c r="K54" s="29">
        <f t="shared" si="0"/>
        <v>800.8909194240869</v>
      </c>
      <c r="L54" s="30">
        <f t="shared" si="1"/>
        <v>76975</v>
      </c>
      <c r="M54" s="31">
        <f t="shared" si="2"/>
        <v>358.17846486270867</v>
      </c>
      <c r="N54" s="31"/>
      <c r="O54" s="27">
        <v>44</v>
      </c>
    </row>
    <row r="55" spans="1:15" ht="12.75">
      <c r="A55" s="24">
        <v>45</v>
      </c>
      <c r="B55" s="24">
        <v>146</v>
      </c>
      <c r="C55" s="24" t="str">
        <f>VLOOKUP($B55,'[1]Іменні заявки'!$A:$I,2,FALSE)</f>
        <v>Городенський Микола Тарасович</v>
      </c>
      <c r="D55" s="25" t="str">
        <f>VLOOKUP($B55,'[1]Іменні заявки'!$A:$I,7,FALSE)</f>
        <v>ІІІ</v>
      </c>
      <c r="E55" s="26" t="str">
        <f>VLOOKUP($B55,'[1]Іменні заявки'!$A:$I,4,FALSE)</f>
        <v>Заставнівський район</v>
      </c>
      <c r="F55" s="26" t="str">
        <f>VLOOKUP($B55,'[1]Іменні заявки'!$A:$I,3,FALSE)</f>
        <v>Заставнівський район</v>
      </c>
      <c r="G55" s="27">
        <f>VLOOKUP($B55,'[1]Іменні заявки'!$A:$I,5,FALSE)</f>
        <v>0</v>
      </c>
      <c r="H55" s="28" t="e">
        <f>VLOOKUP($B55,'[1]крос'!$B:$N,11,FALSE)</f>
        <v>#N/A</v>
      </c>
      <c r="I55" s="29">
        <f>VLOOKUP($B55,'[1]фігурка-хлоп'!$B:$V,20,FALSE)</f>
        <v>609.9077416766947</v>
      </c>
      <c r="J55" s="29">
        <f>VLOOKUP($B55,'[1]тріал-хлоп.'!$B:$M,11,FALSE)</f>
        <v>212.3446893787575</v>
      </c>
      <c r="K55" s="29">
        <f t="shared" si="0"/>
        <v>822.2524310554522</v>
      </c>
      <c r="L55" s="30">
        <f t="shared" si="1"/>
        <v>21810</v>
      </c>
      <c r="M55" s="31">
        <f t="shared" si="2"/>
        <v>367.7318675267959</v>
      </c>
      <c r="N55" s="31"/>
      <c r="O55" s="27">
        <v>45</v>
      </c>
    </row>
    <row r="56" spans="1:15" ht="12.75">
      <c r="A56" s="24">
        <v>46</v>
      </c>
      <c r="B56" s="24">
        <v>82</v>
      </c>
      <c r="C56" s="24" t="str">
        <f>VLOOKUP($B56,'[1]Іменні заявки'!$A:$I,2,FALSE)</f>
        <v>Сливка олег Вікторович</v>
      </c>
      <c r="D56" s="25" t="str">
        <f>VLOOKUP($B56,'[1]Іменні заявки'!$A:$I,7,FALSE)</f>
        <v>Ію.</v>
      </c>
      <c r="E56" s="26" t="str">
        <f>VLOOKUP($B56,'[1]Іменні заявки'!$A:$I,4,FALSE)</f>
        <v>Сокирянський район</v>
      </c>
      <c r="F56" s="26" t="str">
        <f>VLOOKUP($B56,'[1]Іменні заявки'!$A:$I,3,FALSE)</f>
        <v>Сокирянський район</v>
      </c>
      <c r="G56" s="27">
        <f>VLOOKUP($B56,'[1]Іменні заявки'!$A:$I,5,FALSE)</f>
        <v>0</v>
      </c>
      <c r="H56" s="28" t="e">
        <f>VLOOKUP($B56,'[1]крос'!$B:$N,11,FALSE)</f>
        <v>#N/A</v>
      </c>
      <c r="I56" s="29">
        <f>VLOOKUP($B56,'[1]фігурка-хлоп'!$B:$V,20,FALSE)</f>
        <v>647.5932611311673</v>
      </c>
      <c r="J56" s="29">
        <f>VLOOKUP($B56,'[1]тріал-хлоп.'!$B:$M,11,FALSE)</f>
        <v>189.85971943887773</v>
      </c>
      <c r="K56" s="29">
        <f t="shared" si="0"/>
        <v>837.452980570045</v>
      </c>
      <c r="L56" s="30">
        <f t="shared" si="1"/>
        <v>39138</v>
      </c>
      <c r="M56" s="31">
        <f t="shared" si="2"/>
        <v>374.52993372802285</v>
      </c>
      <c r="N56" s="31"/>
      <c r="O56" s="27">
        <v>46</v>
      </c>
    </row>
    <row r="57" spans="1:15" ht="12.75">
      <c r="A57" s="24">
        <v>46</v>
      </c>
      <c r="B57" s="24">
        <v>114</v>
      </c>
      <c r="C57" s="24" t="str">
        <f>VLOOKUP($B57,'[1]Іменні заявки'!$A:$I,2,FALSE)</f>
        <v>Губан Михайло Михайлов.</v>
      </c>
      <c r="D57" s="25" t="s">
        <v>28</v>
      </c>
      <c r="E57" s="26" t="str">
        <f>VLOOKUP($B57,'[1]Іменні заявки'!$A:$I,4,FALSE)</f>
        <v>Герцаївський район</v>
      </c>
      <c r="F57" s="26" t="str">
        <f>VLOOKUP($B57,'[1]Іменні заявки'!$A:$I,3,FALSE)</f>
        <v>Герцаївський район</v>
      </c>
      <c r="G57" s="27">
        <f>VLOOKUP($B57,'[1]Іменні заявки'!$A:$I,5,FALSE)</f>
        <v>0</v>
      </c>
      <c r="H57" s="28" t="e">
        <f>VLOOKUP($B57,'[1]крос'!$B:$N,11,FALSE)</f>
        <v>#N/A</v>
      </c>
      <c r="I57" s="29">
        <f>VLOOKUP($B57,'[1]фігурка-хлоп'!$B:$V,20,FALSE)</f>
        <v>739.4705174488568</v>
      </c>
      <c r="J57" s="29">
        <f>VLOOKUP($B57,'[1]тріал-хлоп.'!$B:$M,11,FALSE)</f>
        <v>125.69138276553107</v>
      </c>
      <c r="K57" s="29">
        <f t="shared" si="0"/>
        <v>865.1619002143879</v>
      </c>
      <c r="L57" s="30">
        <f t="shared" si="1"/>
        <v>13988</v>
      </c>
      <c r="M57" s="31">
        <f t="shared" si="2"/>
        <v>386.9220561263535</v>
      </c>
      <c r="N57" s="31"/>
      <c r="O57" s="27">
        <v>47</v>
      </c>
    </row>
    <row r="58" spans="3:6" ht="12.75">
      <c r="C58" s="19"/>
      <c r="F58" s="19"/>
    </row>
    <row r="59" ht="12.75">
      <c r="A59" t="s">
        <v>30</v>
      </c>
    </row>
    <row r="60" ht="12.75">
      <c r="A60" t="s">
        <v>31</v>
      </c>
    </row>
  </sheetData>
  <mergeCells count="3">
    <mergeCell ref="A1:Q1"/>
    <mergeCell ref="A2:Q2"/>
    <mergeCell ref="A3:Q3"/>
  </mergeCells>
  <printOptions horizontalCentered="1" verticalCentered="1"/>
  <pageMargins left="0" right="0" top="0.1968503937007874" bottom="0.1968503937007874" header="0" footer="0"/>
  <pageSetup fitToHeight="2" orientation="landscape" paperSize="9" scale="90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2014-04-14T08:05:26Z</cp:lastPrinted>
  <dcterms:created xsi:type="dcterms:W3CDTF">1996-10-08T23:32:33Z</dcterms:created>
  <dcterms:modified xsi:type="dcterms:W3CDTF">2014-04-14T08:05:48Z</dcterms:modified>
  <cp:category/>
  <cp:version/>
  <cp:contentType/>
  <cp:contentStatus/>
</cp:coreProperties>
</file>