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івчата" sheetId="1" r:id="rId1"/>
    <sheet name="хлопці" sheetId="2" r:id="rId2"/>
    <sheet name="команда" sheetId="3" r:id="rId3"/>
  </sheets>
  <externalReferences>
    <externalReference r:id="rId6"/>
  </externalReferences>
  <definedNames>
    <definedName name="_xlnm.Print_Area" localSheetId="0">'дівчата'!$A$1:$O$39</definedName>
    <definedName name="_xlnm.Print_Area" localSheetId="2">'команда'!$A$1:$I$64</definedName>
    <definedName name="_xlnm.Print_Area" localSheetId="1">'хлопці'!$A$1:$Q$61</definedName>
  </definedNames>
  <calcPr fullCalcOnLoad="1"/>
</workbook>
</file>

<file path=xl/sharedStrings.xml><?xml version="1.0" encoding="utf-8"?>
<sst xmlns="http://schemas.openxmlformats.org/spreadsheetml/2006/main" count="171" uniqueCount="46">
  <si>
    <t>ФЕДЕРАЦІЯ СПОРТИВНОГО ТУРИЗМУ УКРАЇНИ</t>
  </si>
  <si>
    <t>ПРОТОКОЛ № 9</t>
  </si>
  <si>
    <t xml:space="preserve">Змагання – Чемпіонат з велосипедного туризму серед учнівської молоді Чернівецької області </t>
  </si>
  <si>
    <t>Місце проведення – м.Вижниця</t>
  </si>
  <si>
    <t>Терміни проведення змагань – з 13 по 15 червня 2016 року</t>
  </si>
  <si>
    <t>Вид програми –  Загальний залік</t>
  </si>
  <si>
    <t>Дата проведення - 15 червня 2016 року.</t>
  </si>
  <si>
    <t>Ранг змагань</t>
  </si>
  <si>
    <t>Дівчата</t>
  </si>
  <si>
    <t>ІІ розряд - 111%</t>
  </si>
  <si>
    <t>ІІІ розряд - 142%</t>
  </si>
  <si>
    <t>№ п/п</t>
  </si>
  <si>
    <t>№</t>
  </si>
  <si>
    <t xml:space="preserve">Розряд </t>
  </si>
  <si>
    <t>Команда</t>
  </si>
  <si>
    <t>Результат на дистанції "Крос"</t>
  </si>
  <si>
    <t>Вело орієнтування</t>
  </si>
  <si>
    <t>Результат на дистанції "Фігурка"</t>
  </si>
  <si>
    <t xml:space="preserve">Результат на дистанції "Тріал" </t>
  </si>
  <si>
    <t>Сума рез.</t>
  </si>
  <si>
    <t>Відносний результат</t>
  </si>
  <si>
    <t>Виконаний результат</t>
  </si>
  <si>
    <t>Місце</t>
  </si>
  <si>
    <t>ІІ</t>
  </si>
  <si>
    <t>ІІІ</t>
  </si>
  <si>
    <t>ІІ ю.</t>
  </si>
  <si>
    <t>ІІІ ю.</t>
  </si>
  <si>
    <t>DS</t>
  </si>
  <si>
    <t>Головний суддя ___________________ Іващенко І.Г.</t>
  </si>
  <si>
    <t>Головний секретар____________Голишева О.М.</t>
  </si>
  <si>
    <t>ПРОТОКОЛ № 10</t>
  </si>
  <si>
    <t>Хлопці</t>
  </si>
  <si>
    <t>ІІ розряд - 136%</t>
  </si>
  <si>
    <t>ІІІ розряд - 175%</t>
  </si>
  <si>
    <t>Нагрудний номер</t>
  </si>
  <si>
    <t>Результат на дистанції "КРОС"</t>
  </si>
  <si>
    <t>Результат в сек.</t>
  </si>
  <si>
    <t>Виконаний розряд</t>
  </si>
  <si>
    <t>Головний секретар_______________Голишева О.М.</t>
  </si>
  <si>
    <t>Терміни проведення змагань – з 13 по 15  червня 2016 року</t>
  </si>
  <si>
    <t>Вид програми –  командний залік</t>
  </si>
  <si>
    <t xml:space="preserve">           </t>
  </si>
  <si>
    <t>Загальні місця учасників</t>
  </si>
  <si>
    <t>Головний секретар_____________Голишева О.М.</t>
  </si>
  <si>
    <t>район</t>
  </si>
  <si>
    <t xml:space="preserve">Прізвище учасника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</si>
</sst>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h:mm:ss;@"/>
  </numFmts>
  <fonts count="12">
    <font>
      <sz val="10"/>
      <name val="Arial"/>
      <family val="0"/>
    </font>
    <font>
      <sz val="14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17">
      <alignment/>
      <protection/>
    </xf>
    <xf numFmtId="0" fontId="5" fillId="0" borderId="0" xfId="0" applyFont="1" applyAlignment="1">
      <alignment/>
    </xf>
    <xf numFmtId="0" fontId="6" fillId="0" borderId="0" xfId="17" applyFont="1">
      <alignment/>
      <protection/>
    </xf>
    <xf numFmtId="0" fontId="6" fillId="0" borderId="0" xfId="17" applyFont="1" applyAlignment="1">
      <alignment horizontal="center"/>
      <protection/>
    </xf>
    <xf numFmtId="0" fontId="7" fillId="0" borderId="0" xfId="17" applyFont="1">
      <alignment/>
      <protection/>
    </xf>
    <xf numFmtId="0" fontId="2" fillId="0" borderId="1" xfId="17" applyBorder="1">
      <alignment/>
      <protection/>
    </xf>
    <xf numFmtId="0" fontId="2" fillId="0" borderId="0" xfId="17" applyBorder="1">
      <alignment/>
      <protection/>
    </xf>
    <xf numFmtId="2" fontId="6" fillId="0" borderId="2" xfId="17" applyNumberFormat="1" applyFont="1" applyBorder="1" applyAlignment="1">
      <alignment horizontal="center" vertical="center" shrinkToFit="1"/>
      <protection/>
    </xf>
    <xf numFmtId="2" fontId="6" fillId="0" borderId="0" xfId="17" applyNumberFormat="1" applyFont="1" applyBorder="1" applyAlignment="1">
      <alignment horizontal="center" vertical="center" shrinkToFit="1"/>
      <protection/>
    </xf>
    <xf numFmtId="0" fontId="6" fillId="0" borderId="0" xfId="17" applyFont="1" applyAlignment="1">
      <alignment horizontal="right"/>
      <protection/>
    </xf>
    <xf numFmtId="2" fontId="6" fillId="0" borderId="0" xfId="17" applyNumberFormat="1" applyFont="1" applyAlignment="1">
      <alignment horizontal="left"/>
      <protection/>
    </xf>
    <xf numFmtId="0" fontId="8" fillId="0" borderId="0" xfId="17" applyFont="1">
      <alignment/>
      <protection/>
    </xf>
    <xf numFmtId="49" fontId="6" fillId="0" borderId="0" xfId="17" applyNumberFormat="1" applyFont="1">
      <alignment/>
      <protection/>
    </xf>
    <xf numFmtId="49" fontId="8" fillId="0" borderId="0" xfId="17" applyNumberFormat="1" applyFont="1">
      <alignment/>
      <protection/>
    </xf>
    <xf numFmtId="49" fontId="9" fillId="2" borderId="3" xfId="17" applyNumberFormat="1" applyFont="1" applyFill="1" applyBorder="1" applyAlignment="1">
      <alignment horizontal="center" vertical="center" wrapText="1" shrinkToFit="1"/>
      <protection/>
    </xf>
    <xf numFmtId="49" fontId="10" fillId="2" borderId="3" xfId="17" applyNumberFormat="1" applyFont="1" applyFill="1" applyBorder="1" applyAlignment="1">
      <alignment horizontal="center" vertical="center" wrapText="1" shrinkToFit="1"/>
      <protection/>
    </xf>
    <xf numFmtId="49" fontId="11" fillId="2" borderId="3" xfId="17" applyNumberFormat="1" applyFont="1" applyFill="1" applyBorder="1" applyAlignment="1">
      <alignment horizontal="center" vertical="center" wrapText="1" shrinkToFit="1"/>
      <protection/>
    </xf>
    <xf numFmtId="0" fontId="2" fillId="0" borderId="3" xfId="17" applyBorder="1">
      <alignment/>
      <protection/>
    </xf>
    <xf numFmtId="0" fontId="2" fillId="0" borderId="3" xfId="17" applyFont="1" applyBorder="1" applyAlignment="1">
      <alignment horizontal="center" vertical="center" shrinkToFit="1"/>
      <protection/>
    </xf>
    <xf numFmtId="0" fontId="2" fillId="0" borderId="3" xfId="17" applyBorder="1" applyAlignment="1">
      <alignment horizontal="center" vertical="center" shrinkToFit="1"/>
      <protection/>
    </xf>
    <xf numFmtId="188" fontId="2" fillId="0" borderId="3" xfId="17" applyNumberFormat="1" applyBorder="1" applyAlignment="1">
      <alignment horizontal="center" vertical="center"/>
      <protection/>
    </xf>
    <xf numFmtId="2" fontId="2" fillId="0" borderId="3" xfId="17" applyNumberFormat="1" applyBorder="1" applyAlignment="1">
      <alignment horizontal="center" vertical="center"/>
      <protection/>
    </xf>
    <xf numFmtId="2" fontId="3" fillId="0" borderId="3" xfId="17" applyNumberFormat="1" applyFont="1" applyBorder="1" applyAlignment="1">
      <alignment horizontal="center" vertical="center"/>
      <protection/>
    </xf>
    <xf numFmtId="2" fontId="3" fillId="0" borderId="3" xfId="17" applyNumberFormat="1" applyFont="1" applyFill="1" applyBorder="1" applyAlignment="1">
      <alignment horizontal="center" vertical="center"/>
      <protection/>
    </xf>
    <xf numFmtId="0" fontId="2" fillId="0" borderId="3" xfId="17" applyBorder="1" applyAlignment="1">
      <alignment horizontal="center" vertical="center"/>
      <protection/>
    </xf>
    <xf numFmtId="0" fontId="2" fillId="0" borderId="0" xfId="17" applyAlignment="1">
      <alignment horizontal="center" vertical="center" shrinkToFit="1"/>
      <protection/>
    </xf>
    <xf numFmtId="2" fontId="0" fillId="0" borderId="3" xfId="17" applyNumberFormat="1" applyFont="1" applyBorder="1" applyAlignment="1">
      <alignment horizontal="center" vertical="center"/>
      <protection/>
    </xf>
    <xf numFmtId="2" fontId="2" fillId="0" borderId="3" xfId="17" applyNumberFormat="1" applyFont="1" applyBorder="1" applyAlignment="1">
      <alignment horizontal="center" vertical="center"/>
      <protection/>
    </xf>
    <xf numFmtId="0" fontId="2" fillId="0" borderId="0" xfId="17" applyFont="1">
      <alignment/>
      <protection/>
    </xf>
    <xf numFmtId="0" fontId="2" fillId="0" borderId="0" xfId="17" applyFill="1" applyBorder="1">
      <alignment/>
      <protection/>
    </xf>
    <xf numFmtId="49" fontId="9" fillId="0" borderId="3" xfId="17" applyNumberFormat="1" applyFont="1" applyBorder="1" applyAlignment="1">
      <alignment horizontal="center" vertical="center" wrapText="1" shrinkToFit="1"/>
      <protection/>
    </xf>
    <xf numFmtId="49" fontId="10" fillId="3" borderId="3" xfId="17" applyNumberFormat="1" applyFont="1" applyFill="1" applyBorder="1" applyAlignment="1">
      <alignment horizontal="center" vertical="center" wrapText="1" shrinkToFit="1"/>
      <protection/>
    </xf>
    <xf numFmtId="49" fontId="9" fillId="3" borderId="3" xfId="17" applyNumberFormat="1" applyFont="1" applyFill="1" applyBorder="1" applyAlignment="1">
      <alignment horizontal="center" vertical="center" wrapText="1" shrinkToFit="1"/>
      <protection/>
    </xf>
    <xf numFmtId="49" fontId="11" fillId="3" borderId="3" xfId="17" applyNumberFormat="1" applyFont="1" applyFill="1" applyBorder="1" applyAlignment="1">
      <alignment horizontal="center" vertical="center" wrapText="1" shrinkToFit="1"/>
      <protection/>
    </xf>
    <xf numFmtId="1" fontId="2" fillId="0" borderId="3" xfId="17" applyNumberFormat="1" applyBorder="1" applyAlignment="1">
      <alignment horizontal="center" vertical="center"/>
      <protection/>
    </xf>
    <xf numFmtId="2" fontId="5" fillId="0" borderId="3" xfId="17" applyNumberFormat="1" applyFont="1" applyFill="1" applyBorder="1" applyAlignment="1">
      <alignment horizontal="center" vertical="center"/>
      <protection/>
    </xf>
    <xf numFmtId="49" fontId="10" fillId="0" borderId="3" xfId="17" applyNumberFormat="1" applyFont="1" applyBorder="1" applyAlignment="1">
      <alignment horizontal="center" vertical="center" wrapText="1" shrinkToFit="1"/>
      <protection/>
    </xf>
    <xf numFmtId="49" fontId="11" fillId="0" borderId="3" xfId="17" applyNumberFormat="1" applyFont="1" applyBorder="1" applyAlignment="1">
      <alignment horizontal="center" vertical="center" wrapText="1" shrinkToFit="1"/>
      <protection/>
    </xf>
    <xf numFmtId="49" fontId="11" fillId="0" borderId="3" xfId="17" applyNumberFormat="1" applyFont="1" applyFill="1" applyBorder="1" applyAlignment="1">
      <alignment horizontal="center" vertical="center" wrapText="1" shrinkToFit="1"/>
      <protection/>
    </xf>
    <xf numFmtId="0" fontId="2" fillId="0" borderId="3" xfId="17" applyNumberFormat="1" applyBorder="1">
      <alignment/>
      <protection/>
    </xf>
    <xf numFmtId="49" fontId="1" fillId="0" borderId="0" xfId="17" applyNumberFormat="1" applyFont="1" applyAlignment="1">
      <alignment horizontal="center" vertical="center"/>
      <protection/>
    </xf>
    <xf numFmtId="49" fontId="3" fillId="0" borderId="0" xfId="17" applyNumberFormat="1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0" fillId="0" borderId="0" xfId="0" applyAlignment="1">
      <alignment horizontal="center"/>
    </xf>
    <xf numFmtId="1" fontId="2" fillId="0" borderId="3" xfId="17" applyNumberFormat="1" applyBorder="1" applyAlignment="1">
      <alignment horizontal="center" vertical="center"/>
      <protection/>
    </xf>
    <xf numFmtId="0" fontId="2" fillId="0" borderId="3" xfId="17" applyBorder="1" applyAlignment="1">
      <alignment horizontal="center"/>
      <protection/>
    </xf>
    <xf numFmtId="0" fontId="2" fillId="0" borderId="3" xfId="17" applyBorder="1" applyAlignment="1">
      <alignment horizontal="center" vertical="center" shrinkToFit="1"/>
      <protection/>
    </xf>
    <xf numFmtId="0" fontId="2" fillId="0" borderId="3" xfId="17" applyBorder="1" applyAlignment="1">
      <alignment horizontal="center" vertical="center"/>
      <protection/>
    </xf>
  </cellXfs>
  <cellStyles count="7">
    <cellStyle name="Normal" xfId="0"/>
    <cellStyle name="Currency" xfId="15"/>
    <cellStyle name="Currency [0]" xfId="16"/>
    <cellStyle name="Обычный_Книга3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-ve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-1 розряд"/>
      <sheetName val="команда загал"/>
      <sheetName val="команда ралі"/>
      <sheetName val="команда комплекс"/>
      <sheetName val="Комплекс-дів."/>
      <sheetName val="комплекс-хлоп."/>
      <sheetName val="орієнт-дів."/>
      <sheetName val="орієнт-хл."/>
      <sheetName val="тріал-дівч."/>
      <sheetName val="тріал-хлоп."/>
      <sheetName val="фігурка-хлоп"/>
      <sheetName val="фігурка-дів."/>
      <sheetName val="крос-дів."/>
      <sheetName val="крос-хл."/>
      <sheetName val="номера"/>
      <sheetName val="карта ралі"/>
      <sheetName val="протокол етапу"/>
      <sheetName val="Іменні заявки"/>
    </sheetNames>
    <sheetDataSet>
      <sheetData sheetId="6">
        <row r="9">
          <cell r="F9" t="str">
            <v>Дівчата</v>
          </cell>
        </row>
        <row r="10">
          <cell r="B10" t="str">
            <v>№</v>
          </cell>
          <cell r="C10" t="str">
            <v>Призвіще учасників </v>
          </cell>
          <cell r="D10" t="str">
            <v>Розряд </v>
          </cell>
          <cell r="E10" t="str">
            <v>Регіон</v>
          </cell>
          <cell r="F10" t="str">
            <v>Команда</v>
          </cell>
          <cell r="G10" t="str">
            <v>Нагрудний номер</v>
          </cell>
          <cell r="H10" t="str">
            <v>штраф</v>
          </cell>
          <cell r="I10" t="str">
            <v>Час на дистанції</v>
          </cell>
          <cell r="J10" t="str">
            <v>результат</v>
          </cell>
          <cell r="K10" t="str">
            <v>Результат в сек.</v>
          </cell>
          <cell r="L10" t="str">
            <v>Відносний результат</v>
          </cell>
        </row>
        <row r="11">
          <cell r="B11">
            <v>51</v>
          </cell>
          <cell r="C11" t="str">
            <v>Штефанеса Ірина</v>
          </cell>
          <cell r="D11" t="str">
            <v>ІІ</v>
          </cell>
          <cell r="E11" t="str">
            <v>Новоселицький район</v>
          </cell>
          <cell r="F11" t="str">
            <v>Новоселицький район</v>
          </cell>
          <cell r="G11">
            <v>51</v>
          </cell>
          <cell r="I11">
            <v>0.020266203703703703</v>
          </cell>
          <cell r="J11">
            <v>0.020266203703703703</v>
          </cell>
          <cell r="K11" t="e">
            <v>#REF!</v>
          </cell>
          <cell r="L11">
            <v>100</v>
          </cell>
        </row>
        <row r="12">
          <cell r="B12">
            <v>22</v>
          </cell>
          <cell r="C12" t="str">
            <v>Ількова Ольга Сергіївна</v>
          </cell>
          <cell r="D12" t="str">
            <v>ІІІ</v>
          </cell>
          <cell r="E12" t="str">
            <v>м.Чернівці</v>
          </cell>
          <cell r="F12" t="str">
            <v>м.Чернівці</v>
          </cell>
          <cell r="G12">
            <v>22</v>
          </cell>
          <cell r="I12">
            <v>0.021064814814814814</v>
          </cell>
          <cell r="J12">
            <v>0.021064814814814814</v>
          </cell>
          <cell r="K12" t="e">
            <v>#REF!</v>
          </cell>
          <cell r="L12">
            <v>103.94060536836093</v>
          </cell>
        </row>
        <row r="13">
          <cell r="B13">
            <v>85</v>
          </cell>
          <cell r="C13" t="str">
            <v>Кирчу Марія Георгіївна</v>
          </cell>
          <cell r="D13" t="str">
            <v>ІІ</v>
          </cell>
          <cell r="E13" t="str">
            <v>Глибоцький район</v>
          </cell>
          <cell r="F13" t="str">
            <v>Глибоцький район</v>
          </cell>
          <cell r="G13">
            <v>85</v>
          </cell>
          <cell r="I13">
            <v>0.02424768518518518</v>
          </cell>
          <cell r="J13">
            <v>0.02424768518518518</v>
          </cell>
          <cell r="K13" t="e">
            <v>#REF!</v>
          </cell>
          <cell r="L13">
            <v>119.6459166190748</v>
          </cell>
        </row>
        <row r="14">
          <cell r="B14">
            <v>125</v>
          </cell>
          <cell r="C14" t="str">
            <v>Сорохан Аліна Іванівна</v>
          </cell>
          <cell r="D14">
            <v>0</v>
          </cell>
          <cell r="E14" t="str">
            <v>Кіцманський район</v>
          </cell>
          <cell r="F14" t="str">
            <v>Кіцманський район</v>
          </cell>
          <cell r="G14">
            <v>125</v>
          </cell>
          <cell r="I14">
            <v>0.02763888888888889</v>
          </cell>
          <cell r="J14">
            <v>0.02763888888888889</v>
          </cell>
          <cell r="K14" t="e">
            <v>#REF!</v>
          </cell>
          <cell r="L14">
            <v>136.37921187892636</v>
          </cell>
        </row>
        <row r="15">
          <cell r="B15">
            <v>95</v>
          </cell>
          <cell r="C15" t="str">
            <v>Скутарь Марія Миколаївна</v>
          </cell>
          <cell r="D15" t="str">
            <v>ІІІ</v>
          </cell>
          <cell r="E15" t="str">
            <v>Глибоцький район</v>
          </cell>
          <cell r="F15" t="str">
            <v>Глибоцький ЦТКСЕУМ</v>
          </cell>
          <cell r="G15">
            <v>95</v>
          </cell>
          <cell r="I15">
            <v>0.029039351851851854</v>
          </cell>
          <cell r="J15">
            <v>0.029039351851851854</v>
          </cell>
          <cell r="K15" t="e">
            <v>#REF!</v>
          </cell>
          <cell r="L15">
            <v>143.28954882924046</v>
          </cell>
        </row>
        <row r="16">
          <cell r="B16">
            <v>86</v>
          </cell>
          <cell r="C16" t="str">
            <v>Гаврилюк Міхаела Михайлівна</v>
          </cell>
          <cell r="D16" t="str">
            <v>ІІІ</v>
          </cell>
          <cell r="E16" t="str">
            <v>Глибоцький район</v>
          </cell>
          <cell r="F16" t="str">
            <v>Глибоцький район</v>
          </cell>
          <cell r="G16">
            <v>86</v>
          </cell>
          <cell r="I16">
            <v>0.031574074074074074</v>
          </cell>
          <cell r="J16">
            <v>0.031574074074074074</v>
          </cell>
          <cell r="K16" t="e">
            <v>#REF!</v>
          </cell>
          <cell r="L16">
            <v>155.79668760708168</v>
          </cell>
        </row>
        <row r="17">
          <cell r="B17">
            <v>102</v>
          </cell>
          <cell r="C17" t="str">
            <v>Кулій Олександра Сергіївна</v>
          </cell>
          <cell r="D17" t="str">
            <v>ІІІ</v>
          </cell>
          <cell r="E17" t="str">
            <v>Сокирянський район</v>
          </cell>
          <cell r="F17" t="str">
            <v>Сокирянський район</v>
          </cell>
          <cell r="G17">
            <v>102</v>
          </cell>
          <cell r="I17">
            <v>0.031828703703703706</v>
          </cell>
          <cell r="J17">
            <v>0.031828703703703706</v>
          </cell>
          <cell r="K17" t="e">
            <v>#REF!</v>
          </cell>
          <cell r="L17">
            <v>157.0531125071388</v>
          </cell>
        </row>
        <row r="18">
          <cell r="B18">
            <v>54</v>
          </cell>
          <cell r="C18" t="str">
            <v>Захарчук Каріна</v>
          </cell>
          <cell r="D18" t="str">
            <v>ІІІ</v>
          </cell>
          <cell r="E18" t="str">
            <v>Новоселицький район</v>
          </cell>
          <cell r="F18" t="str">
            <v>Новоселицький район</v>
          </cell>
          <cell r="G18">
            <v>54</v>
          </cell>
          <cell r="I18">
            <v>0.0332175925925926</v>
          </cell>
          <cell r="J18">
            <v>0.0332175925925926</v>
          </cell>
          <cell r="K18" t="e">
            <v>#REF!</v>
          </cell>
          <cell r="L18">
            <v>163.90633923472305</v>
          </cell>
        </row>
        <row r="19">
          <cell r="B19">
            <v>101</v>
          </cell>
          <cell r="C19" t="str">
            <v>Погребняк Вікторія Русланівна</v>
          </cell>
          <cell r="D19" t="str">
            <v>ІІІ</v>
          </cell>
          <cell r="E19" t="str">
            <v>Сокирянський район</v>
          </cell>
          <cell r="F19" t="str">
            <v>Сокирянський район</v>
          </cell>
          <cell r="G19">
            <v>101</v>
          </cell>
          <cell r="I19">
            <v>0.03327546296296296</v>
          </cell>
          <cell r="J19">
            <v>0.03327546296296296</v>
          </cell>
          <cell r="K19" t="e">
            <v>#REF!</v>
          </cell>
          <cell r="L19">
            <v>164.19189034837234</v>
          </cell>
        </row>
        <row r="20">
          <cell r="B20">
            <v>91</v>
          </cell>
          <cell r="C20" t="str">
            <v>Тофан Марія-Данієла Вікторівна</v>
          </cell>
          <cell r="D20" t="str">
            <v>ІІІ</v>
          </cell>
          <cell r="E20" t="str">
            <v>Глибоцький район</v>
          </cell>
          <cell r="F20" t="str">
            <v>Глибоцький ЦТКСЕУМ</v>
          </cell>
          <cell r="G20">
            <v>91</v>
          </cell>
          <cell r="I20">
            <v>0.03469907407407408</v>
          </cell>
          <cell r="J20">
            <v>0.03469907407407408</v>
          </cell>
          <cell r="K20" t="e">
            <v>#REF!</v>
          </cell>
          <cell r="L20">
            <v>171.21644774414622</v>
          </cell>
        </row>
        <row r="21">
          <cell r="B21">
            <v>105</v>
          </cell>
          <cell r="C21" t="str">
            <v>Федчишина Поліна Олегівна</v>
          </cell>
          <cell r="D21" t="str">
            <v>ІІІ</v>
          </cell>
          <cell r="E21" t="str">
            <v>Сокирянський район</v>
          </cell>
          <cell r="F21" t="str">
            <v>Сокирянський район</v>
          </cell>
          <cell r="G21">
            <v>105</v>
          </cell>
          <cell r="I21">
            <v>0.03743055555555556</v>
          </cell>
          <cell r="J21">
            <v>0.03743055555555556</v>
          </cell>
          <cell r="K21" t="e">
            <v>#REF!</v>
          </cell>
          <cell r="L21">
            <v>184.69446030839524</v>
          </cell>
        </row>
        <row r="22">
          <cell r="B22">
            <v>36</v>
          </cell>
          <cell r="C22" t="str">
            <v>Лаврінець Данієла Іванівна</v>
          </cell>
          <cell r="D22" t="str">
            <v>ІІІ</v>
          </cell>
          <cell r="E22" t="str">
            <v>Герцаївський район</v>
          </cell>
          <cell r="F22" t="str">
            <v>Герцаївський район</v>
          </cell>
          <cell r="G22">
            <v>36</v>
          </cell>
          <cell r="H22">
            <v>0.006944444444444444</v>
          </cell>
          <cell r="I22">
            <v>0.03640046296296296</v>
          </cell>
          <cell r="J22">
            <v>0.0433449074074074</v>
          </cell>
          <cell r="K22" t="e">
            <v>#REF!</v>
          </cell>
          <cell r="L22">
            <v>213.87778412335808</v>
          </cell>
        </row>
        <row r="23">
          <cell r="B23">
            <v>131</v>
          </cell>
          <cell r="C23" t="str">
            <v>Андрюк Ілона Миколаївна</v>
          </cell>
          <cell r="D23" t="str">
            <v>ІІІ</v>
          </cell>
          <cell r="E23" t="str">
            <v>Вижницький район</v>
          </cell>
          <cell r="F23" t="str">
            <v>Вижницький район</v>
          </cell>
          <cell r="G23">
            <v>131</v>
          </cell>
          <cell r="I23">
            <v>0.04414351851851852</v>
          </cell>
          <cell r="J23">
            <v>0.04414351851851852</v>
          </cell>
          <cell r="K23" t="e">
            <v>#REF!</v>
          </cell>
          <cell r="L23">
            <v>217.81838949171905</v>
          </cell>
        </row>
        <row r="24">
          <cell r="B24">
            <v>71</v>
          </cell>
          <cell r="C24" t="str">
            <v>Наліпа Аліна Сергіївна</v>
          </cell>
          <cell r="D24" t="str">
            <v>ІІ</v>
          </cell>
          <cell r="E24" t="str">
            <v>Сторожинецький район</v>
          </cell>
          <cell r="F24" t="str">
            <v>Сторожинецький район</v>
          </cell>
          <cell r="G24">
            <v>71</v>
          </cell>
          <cell r="I24">
            <v>0.04518518518518519</v>
          </cell>
          <cell r="J24">
            <v>0.04518518518518519</v>
          </cell>
          <cell r="K24" t="e">
            <v>#REF!</v>
          </cell>
          <cell r="L24">
            <v>222.95830953740722</v>
          </cell>
        </row>
        <row r="25">
          <cell r="B25">
            <v>104</v>
          </cell>
          <cell r="C25" t="str">
            <v>Каралаш  Анастасія Євгенівна</v>
          </cell>
          <cell r="D25" t="str">
            <v>ІІІ</v>
          </cell>
          <cell r="E25" t="str">
            <v>Сокирянський район</v>
          </cell>
          <cell r="F25" t="str">
            <v>Сокирянський район</v>
          </cell>
          <cell r="G25">
            <v>104</v>
          </cell>
          <cell r="I25">
            <v>0.045196759259259256</v>
          </cell>
          <cell r="J25">
            <v>0.045196759259259256</v>
          </cell>
          <cell r="K25" t="e">
            <v>#REF!</v>
          </cell>
          <cell r="L25">
            <v>223.01541976013706</v>
          </cell>
        </row>
        <row r="26">
          <cell r="B26">
            <v>26</v>
          </cell>
          <cell r="C26" t="str">
            <v>Бастон Марія Павлівна</v>
          </cell>
          <cell r="D26" t="str">
            <v>ІІІ</v>
          </cell>
          <cell r="E26" t="str">
            <v>м.Чернівці</v>
          </cell>
          <cell r="F26" t="str">
            <v>м.Чернівці</v>
          </cell>
          <cell r="G26">
            <v>26</v>
          </cell>
          <cell r="I26">
            <v>0.04929398148148148</v>
          </cell>
          <cell r="J26">
            <v>0.04929398148148148</v>
          </cell>
          <cell r="K26" t="e">
            <v>#REF!</v>
          </cell>
          <cell r="L26">
            <v>243.23243860651056</v>
          </cell>
        </row>
        <row r="27">
          <cell r="B27">
            <v>57</v>
          </cell>
          <cell r="C27" t="str">
            <v>Сандуляк Дана</v>
          </cell>
          <cell r="D27" t="str">
            <v>ІІІ</v>
          </cell>
          <cell r="E27" t="str">
            <v>Новоселицький район</v>
          </cell>
          <cell r="F27" t="str">
            <v>Новоселицький район</v>
          </cell>
          <cell r="G27">
            <v>57</v>
          </cell>
          <cell r="I27">
            <v>0.051493055555555556</v>
          </cell>
          <cell r="J27">
            <v>0.051493055555555556</v>
          </cell>
          <cell r="K27" t="e">
            <v>#REF!</v>
          </cell>
          <cell r="L27">
            <v>254.08338092518562</v>
          </cell>
        </row>
        <row r="28">
          <cell r="B28">
            <v>35</v>
          </cell>
          <cell r="C28" t="str">
            <v>Бока Мальвіна Костянтинівна</v>
          </cell>
          <cell r="D28" t="str">
            <v>ІІІ</v>
          </cell>
          <cell r="E28" t="str">
            <v>Герцаївський район</v>
          </cell>
          <cell r="F28" t="str">
            <v>Герцаївський район</v>
          </cell>
          <cell r="G28">
            <v>35</v>
          </cell>
          <cell r="H28">
            <v>0.006944444444444444</v>
          </cell>
          <cell r="I28">
            <v>0.04474537037037037</v>
          </cell>
          <cell r="J28">
            <v>0.05168981481481481</v>
          </cell>
          <cell r="K28" t="e">
            <v>#REF!</v>
          </cell>
          <cell r="L28">
            <v>255.0542547115934</v>
          </cell>
        </row>
        <row r="29">
          <cell r="B29">
            <v>66</v>
          </cell>
          <cell r="C29" t="str">
            <v>Парайко Віта Іллівна</v>
          </cell>
          <cell r="D29">
            <v>0</v>
          </cell>
          <cell r="E29" t="str">
            <v>Заставнівського району</v>
          </cell>
          <cell r="F29" t="str">
            <v>Заставнівського району</v>
          </cell>
          <cell r="G29">
            <v>66</v>
          </cell>
          <cell r="I29">
            <v>0.051909722222222225</v>
          </cell>
          <cell r="J29">
            <v>0.051909722222222225</v>
          </cell>
          <cell r="K29" t="e">
            <v>#REF!</v>
          </cell>
          <cell r="L29">
            <v>256.1393489434609</v>
          </cell>
        </row>
        <row r="30">
          <cell r="B30">
            <v>45</v>
          </cell>
          <cell r="C30" t="str">
            <v>Іванюк Христина Андріївна</v>
          </cell>
          <cell r="D30" t="str">
            <v>ІІІ</v>
          </cell>
          <cell r="E30" t="str">
            <v>Путильський район</v>
          </cell>
          <cell r="F30" t="str">
            <v>Путильський район</v>
          </cell>
          <cell r="G30">
            <v>45</v>
          </cell>
          <cell r="I30">
            <v>0.05616898148148148</v>
          </cell>
          <cell r="J30">
            <v>0.05616898148148148</v>
          </cell>
          <cell r="K30" t="e">
            <v>#REF!</v>
          </cell>
          <cell r="L30">
            <v>277.15591090805253</v>
          </cell>
        </row>
        <row r="31">
          <cell r="B31">
            <v>111</v>
          </cell>
          <cell r="C31" t="str">
            <v>Боднар Ольга Іванівна</v>
          </cell>
          <cell r="D31">
            <v>0</v>
          </cell>
          <cell r="E31" t="str">
            <v>Кельменецький район</v>
          </cell>
          <cell r="F31" t="str">
            <v>Кельменецький район</v>
          </cell>
          <cell r="G31">
            <v>111</v>
          </cell>
          <cell r="I31">
            <v>0.0696412037037037</v>
          </cell>
          <cell r="J31">
            <v>0.0696412037037037</v>
          </cell>
          <cell r="K31" t="e">
            <v>#REF!</v>
          </cell>
          <cell r="L31">
            <v>343.63221016561965</v>
          </cell>
        </row>
        <row r="32">
          <cell r="B32">
            <v>132</v>
          </cell>
          <cell r="C32" t="str">
            <v>Овадюк Анастасія Тодорівна</v>
          </cell>
          <cell r="D32" t="str">
            <v>ІІІ</v>
          </cell>
          <cell r="E32" t="str">
            <v>Вижницький район</v>
          </cell>
          <cell r="F32" t="str">
            <v>Вижницький район</v>
          </cell>
          <cell r="G32">
            <v>132</v>
          </cell>
          <cell r="I32">
            <v>0.07675925925925926</v>
          </cell>
          <cell r="J32">
            <v>0.07675925925925926</v>
          </cell>
          <cell r="K32" t="e">
            <v>#REF!</v>
          </cell>
          <cell r="L32">
            <v>378.75499714448887</v>
          </cell>
        </row>
        <row r="33">
          <cell r="B33">
            <v>44</v>
          </cell>
          <cell r="C33" t="str">
            <v>Бурак Тетяна Василівна</v>
          </cell>
          <cell r="D33" t="str">
            <v>ІІІ</v>
          </cell>
          <cell r="E33" t="str">
            <v>Путильський район</v>
          </cell>
          <cell r="F33" t="str">
            <v>Путильський район</v>
          </cell>
          <cell r="G33">
            <v>44</v>
          </cell>
          <cell r="H33">
            <v>0.013888888888888888</v>
          </cell>
          <cell r="I33">
            <v>0.06289351851851853</v>
          </cell>
          <cell r="J33">
            <v>0.07678240740740741</v>
          </cell>
          <cell r="K33" t="e">
            <v>#REF!</v>
          </cell>
          <cell r="L33">
            <v>378.8692175899486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  <cell r="J34">
            <v>0</v>
          </cell>
          <cell r="K34" t="e">
            <v>#REF!</v>
          </cell>
        </row>
        <row r="35"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J35">
            <v>0</v>
          </cell>
          <cell r="K35" t="e">
            <v>#REF!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J36">
            <v>0</v>
          </cell>
          <cell r="K36" t="e">
            <v>#REF!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J37">
            <v>0</v>
          </cell>
          <cell r="K37" t="e">
            <v>#REF!</v>
          </cell>
        </row>
      </sheetData>
      <sheetData sheetId="7">
        <row r="9">
          <cell r="F9" t="str">
            <v>Хлопці</v>
          </cell>
        </row>
        <row r="10">
          <cell r="B10" t="str">
            <v>№</v>
          </cell>
          <cell r="C10" t="str">
            <v>Призвіще учасників </v>
          </cell>
          <cell r="D10" t="str">
            <v>Розряд </v>
          </cell>
          <cell r="E10" t="str">
            <v>Регіон</v>
          </cell>
          <cell r="F10" t="str">
            <v>Команда</v>
          </cell>
          <cell r="G10" t="str">
            <v>штраф</v>
          </cell>
          <cell r="H10" t="str">
            <v>Час на дистанції</v>
          </cell>
          <cell r="I10" t="str">
            <v>результат</v>
          </cell>
          <cell r="J10" t="str">
            <v>Відносний результат</v>
          </cell>
        </row>
        <row r="11">
          <cell r="B11">
            <v>24</v>
          </cell>
          <cell r="C11" t="str">
            <v>Лещинский Максим Костянтинович</v>
          </cell>
          <cell r="D11" t="str">
            <v>ІІІ</v>
          </cell>
          <cell r="E11" t="str">
            <v>м.Чернівці</v>
          </cell>
          <cell r="F11" t="str">
            <v>м.Чернівці</v>
          </cell>
          <cell r="H11">
            <v>0.023252314814814812</v>
          </cell>
          <cell r="I11">
            <v>0.023252314814814812</v>
          </cell>
          <cell r="J11">
            <v>100</v>
          </cell>
        </row>
        <row r="12">
          <cell r="B12">
            <v>23</v>
          </cell>
          <cell r="C12" t="str">
            <v>Кушнірюк Богдан Ігорович</v>
          </cell>
          <cell r="D12" t="str">
            <v>ІІІ</v>
          </cell>
          <cell r="E12" t="str">
            <v>м.Чернівці</v>
          </cell>
          <cell r="F12" t="str">
            <v>м.Чернівці</v>
          </cell>
          <cell r="H12">
            <v>0.02388888888888889</v>
          </cell>
          <cell r="I12">
            <v>0.02388888888888889</v>
          </cell>
          <cell r="J12">
            <v>102.73768043802889</v>
          </cell>
        </row>
        <row r="13">
          <cell r="B13">
            <v>124</v>
          </cell>
          <cell r="C13" t="str">
            <v>Максимюк Сергій Миклайович</v>
          </cell>
          <cell r="D13">
            <v>0</v>
          </cell>
          <cell r="E13" t="str">
            <v>Кіцманський район</v>
          </cell>
          <cell r="F13" t="str">
            <v>Кіцманський район</v>
          </cell>
          <cell r="H13">
            <v>0.024212962962962964</v>
          </cell>
          <cell r="I13">
            <v>0.024212962962962964</v>
          </cell>
          <cell r="J13">
            <v>104.13140866102539</v>
          </cell>
        </row>
        <row r="14">
          <cell r="B14">
            <v>82</v>
          </cell>
          <cell r="C14" t="str">
            <v>Фретеучан Денис Васильович</v>
          </cell>
          <cell r="D14" t="str">
            <v>КМС</v>
          </cell>
          <cell r="E14" t="str">
            <v>Глибоцький район</v>
          </cell>
          <cell r="F14" t="str">
            <v>Глибоцький район</v>
          </cell>
          <cell r="G14">
            <v>0.006944444444444444</v>
          </cell>
          <cell r="H14">
            <v>0.019490740740740743</v>
          </cell>
          <cell r="I14">
            <v>0.026435185185185187</v>
          </cell>
          <cell r="J14">
            <v>113.68840219014437</v>
          </cell>
        </row>
        <row r="15">
          <cell r="B15">
            <v>21</v>
          </cell>
          <cell r="C15" t="str">
            <v>Довганчук Костянтин Ігорович</v>
          </cell>
          <cell r="D15" t="str">
            <v>ІІІ</v>
          </cell>
          <cell r="E15" t="str">
            <v>м.Чернівці</v>
          </cell>
          <cell r="F15" t="str">
            <v>м.Чернівці</v>
          </cell>
          <cell r="H15">
            <v>0.026504629629629628</v>
          </cell>
          <cell r="I15">
            <v>0.026504629629629628</v>
          </cell>
          <cell r="J15">
            <v>113.98705823792932</v>
          </cell>
        </row>
        <row r="16">
          <cell r="B16">
            <v>25</v>
          </cell>
          <cell r="C16" t="str">
            <v>Михайлюк Олександр Михайлович</v>
          </cell>
          <cell r="D16" t="str">
            <v>ІІІ</v>
          </cell>
          <cell r="E16" t="str">
            <v>м.Чернівці</v>
          </cell>
          <cell r="F16" t="str">
            <v>м.Чернівці</v>
          </cell>
          <cell r="H16">
            <v>0.027430555555555555</v>
          </cell>
          <cell r="I16">
            <v>0.027430555555555555</v>
          </cell>
          <cell r="J16">
            <v>117.96913887506224</v>
          </cell>
        </row>
        <row r="17">
          <cell r="B17">
            <v>53</v>
          </cell>
          <cell r="C17" t="str">
            <v>Падурій Авель</v>
          </cell>
          <cell r="D17" t="str">
            <v>ІІІ</v>
          </cell>
          <cell r="E17" t="str">
            <v>Новоселицький район</v>
          </cell>
          <cell r="F17" t="str">
            <v>Новоселицький район</v>
          </cell>
          <cell r="H17">
            <v>0.0275</v>
          </cell>
          <cell r="I17">
            <v>0.0275</v>
          </cell>
          <cell r="J17">
            <v>118.2677949228472</v>
          </cell>
        </row>
        <row r="18">
          <cell r="B18">
            <v>123</v>
          </cell>
          <cell r="C18" t="str">
            <v>Федорюк Павло Іванович</v>
          </cell>
          <cell r="D18">
            <v>0</v>
          </cell>
          <cell r="E18" t="str">
            <v>Кіцманський район</v>
          </cell>
          <cell r="F18" t="str">
            <v>Кіцманський район</v>
          </cell>
          <cell r="H18">
            <v>0.027893518518518515</v>
          </cell>
          <cell r="I18">
            <v>0.027893518518518515</v>
          </cell>
          <cell r="J18">
            <v>119.96017919362868</v>
          </cell>
        </row>
        <row r="19">
          <cell r="B19">
            <v>83</v>
          </cell>
          <cell r="C19" t="str">
            <v>Дулгер Мар’ян Валерійович</v>
          </cell>
          <cell r="D19" t="str">
            <v>ІІ</v>
          </cell>
          <cell r="E19" t="str">
            <v>Глибоцький район</v>
          </cell>
          <cell r="F19" t="str">
            <v>Глибоцький район</v>
          </cell>
          <cell r="H19">
            <v>0.02803240740740741</v>
          </cell>
          <cell r="I19">
            <v>0.02803240740740741</v>
          </cell>
          <cell r="J19">
            <v>120.55749128919861</v>
          </cell>
        </row>
        <row r="20">
          <cell r="B20">
            <v>74</v>
          </cell>
          <cell r="C20" t="str">
            <v>Вітюк Ілля Георгійович</v>
          </cell>
          <cell r="D20" t="str">
            <v>ІІІ</v>
          </cell>
          <cell r="E20" t="str">
            <v>Сторожинецький район</v>
          </cell>
          <cell r="F20" t="str">
            <v>Сторожинецький район</v>
          </cell>
          <cell r="H20">
            <v>0.028101851851851854</v>
          </cell>
          <cell r="I20">
            <v>0.028101851851851854</v>
          </cell>
          <cell r="J20">
            <v>120.8561473369836</v>
          </cell>
        </row>
        <row r="21">
          <cell r="B21">
            <v>81</v>
          </cell>
          <cell r="C21" t="str">
            <v>Оларь Іван Сергійович</v>
          </cell>
          <cell r="D21" t="str">
            <v>КМС</v>
          </cell>
          <cell r="E21" t="str">
            <v>Глибоцький район</v>
          </cell>
          <cell r="F21" t="str">
            <v>Глибоцький район</v>
          </cell>
          <cell r="H21">
            <v>0.02936342592592592</v>
          </cell>
          <cell r="I21">
            <v>0.02936342592592592</v>
          </cell>
          <cell r="J21">
            <v>126.28173220507715</v>
          </cell>
        </row>
        <row r="22">
          <cell r="B22">
            <v>43</v>
          </cell>
          <cell r="C22" t="str">
            <v>Торак Сергій Анатолійович </v>
          </cell>
          <cell r="D22" t="str">
            <v>ІІІ</v>
          </cell>
          <cell r="E22" t="str">
            <v>Путильський район</v>
          </cell>
          <cell r="F22" t="str">
            <v>Путильський район</v>
          </cell>
          <cell r="H22">
            <v>0.029791666666666664</v>
          </cell>
          <cell r="I22">
            <v>0.029791666666666664</v>
          </cell>
          <cell r="J22">
            <v>128.12344449975112</v>
          </cell>
        </row>
        <row r="23">
          <cell r="B23">
            <v>42</v>
          </cell>
          <cell r="C23" t="str">
            <v>Довбуш Іван Іванович</v>
          </cell>
          <cell r="D23" t="str">
            <v>ІІІ</v>
          </cell>
          <cell r="E23" t="str">
            <v>Путильський район</v>
          </cell>
          <cell r="F23" t="str">
            <v>Путильський район</v>
          </cell>
          <cell r="H23">
            <v>0.032407407407407406</v>
          </cell>
          <cell r="I23">
            <v>0.032407407407407406</v>
          </cell>
          <cell r="J23">
            <v>139.37282229965157</v>
          </cell>
        </row>
        <row r="24">
          <cell r="B24">
            <v>106</v>
          </cell>
          <cell r="C24" t="str">
            <v>Проданюк Микола Миколай.</v>
          </cell>
          <cell r="D24" t="str">
            <v>ІІІ</v>
          </cell>
          <cell r="E24" t="str">
            <v>Сокирянський район</v>
          </cell>
          <cell r="F24" t="str">
            <v>Сокирянський район</v>
          </cell>
          <cell r="H24">
            <v>0.03434027777777778</v>
          </cell>
          <cell r="I24">
            <v>0.03434027777777778</v>
          </cell>
          <cell r="J24">
            <v>147.68541562966652</v>
          </cell>
        </row>
        <row r="25">
          <cell r="B25">
            <v>55</v>
          </cell>
          <cell r="C25" t="str">
            <v>Андрусяк Дмитро</v>
          </cell>
          <cell r="D25" t="str">
            <v>ІІІ</v>
          </cell>
          <cell r="E25" t="str">
            <v>Новоселицький район</v>
          </cell>
          <cell r="F25" t="str">
            <v>Новоселицький район</v>
          </cell>
          <cell r="H25">
            <v>0.03497685185185185</v>
          </cell>
          <cell r="I25">
            <v>0.03497685185185185</v>
          </cell>
          <cell r="J25">
            <v>150.42309606769538</v>
          </cell>
        </row>
        <row r="26">
          <cell r="B26">
            <v>41</v>
          </cell>
          <cell r="C26" t="str">
            <v>Федюк Борис Васильович</v>
          </cell>
          <cell r="D26" t="str">
            <v>ІІІ</v>
          </cell>
          <cell r="E26" t="str">
            <v>Путильський район</v>
          </cell>
          <cell r="F26" t="str">
            <v>Путильський район</v>
          </cell>
          <cell r="H26">
            <v>0.03653935185185185</v>
          </cell>
          <cell r="I26">
            <v>0.03653935185185185</v>
          </cell>
          <cell r="J26">
            <v>157.14285714285717</v>
          </cell>
        </row>
        <row r="27">
          <cell r="B27">
            <v>75</v>
          </cell>
          <cell r="C27" t="str">
            <v>Бока Георгій Васильович</v>
          </cell>
          <cell r="D27" t="str">
            <v>ІІІ</v>
          </cell>
          <cell r="E27" t="str">
            <v>Сторожинецький район</v>
          </cell>
          <cell r="F27" t="str">
            <v>Сторожинецький район</v>
          </cell>
          <cell r="H27">
            <v>0.036550925925925924</v>
          </cell>
          <cell r="I27">
            <v>0.036550925925925924</v>
          </cell>
          <cell r="J27">
            <v>157.1926331508213</v>
          </cell>
        </row>
        <row r="28">
          <cell r="B28">
            <v>84</v>
          </cell>
          <cell r="C28" t="str">
            <v>Гринку Маріус Костянтинович</v>
          </cell>
          <cell r="D28" t="str">
            <v>ІІ</v>
          </cell>
          <cell r="E28" t="str">
            <v>Глибоцький район</v>
          </cell>
          <cell r="F28" t="str">
            <v>Глибоцький район</v>
          </cell>
          <cell r="H28">
            <v>0.037523148148148146</v>
          </cell>
          <cell r="I28">
            <v>0.037523148148148146</v>
          </cell>
          <cell r="J28">
            <v>161.37381781981085</v>
          </cell>
        </row>
        <row r="29">
          <cell r="B29">
            <v>136</v>
          </cell>
          <cell r="C29" t="str">
            <v>Дутчак Петро Васильович</v>
          </cell>
          <cell r="D29" t="str">
            <v>ІІІ</v>
          </cell>
          <cell r="E29" t="str">
            <v>Вижницький район</v>
          </cell>
          <cell r="F29" t="str">
            <v>Вижницький район</v>
          </cell>
          <cell r="G29">
            <v>0.006944444444444444</v>
          </cell>
          <cell r="H29">
            <v>0.03113425925925926</v>
          </cell>
          <cell r="I29">
            <v>0.038078703703703705</v>
          </cell>
          <cell r="J29">
            <v>163.7630662020906</v>
          </cell>
        </row>
        <row r="30">
          <cell r="B30">
            <v>96</v>
          </cell>
          <cell r="C30" t="str">
            <v>Марівцан Руслан Сергійович</v>
          </cell>
          <cell r="D30" t="str">
            <v>ІІІ</v>
          </cell>
          <cell r="E30" t="str">
            <v>Глибоцький район</v>
          </cell>
          <cell r="F30" t="str">
            <v>Глибоцький ЦТКСЕУМ</v>
          </cell>
          <cell r="H30">
            <v>0.038483796296296294</v>
          </cell>
          <cell r="I30">
            <v>0.038483796296296294</v>
          </cell>
          <cell r="J30">
            <v>165.50522648083623</v>
          </cell>
        </row>
        <row r="31">
          <cell r="B31">
            <v>135</v>
          </cell>
          <cell r="C31" t="str">
            <v>Вийчук Василь Миколайович</v>
          </cell>
          <cell r="D31" t="str">
            <v>ІІІ</v>
          </cell>
          <cell r="E31" t="str">
            <v>Вижницький район</v>
          </cell>
          <cell r="F31" t="str">
            <v>Вижницький район</v>
          </cell>
          <cell r="H31">
            <v>0.038483796296296294</v>
          </cell>
          <cell r="I31">
            <v>0.038483796296296294</v>
          </cell>
          <cell r="J31">
            <v>165.50522648083623</v>
          </cell>
        </row>
        <row r="32">
          <cell r="B32">
            <v>121</v>
          </cell>
          <cell r="C32" t="str">
            <v>Олексюк Вадим Анатолійович</v>
          </cell>
          <cell r="D32">
            <v>0</v>
          </cell>
          <cell r="E32" t="str">
            <v>Кіцманський район</v>
          </cell>
          <cell r="F32" t="str">
            <v>Кіцманський район</v>
          </cell>
          <cell r="H32">
            <v>0.03923611111111111</v>
          </cell>
          <cell r="I32">
            <v>0.03923611111111111</v>
          </cell>
          <cell r="J32">
            <v>168.74066699850673</v>
          </cell>
        </row>
        <row r="33">
          <cell r="B33">
            <v>134</v>
          </cell>
          <cell r="C33" t="str">
            <v>Павлюк Вадим Васильович</v>
          </cell>
          <cell r="D33" t="str">
            <v>ІІІ</v>
          </cell>
          <cell r="E33" t="str">
            <v>Вижницький район</v>
          </cell>
          <cell r="F33" t="str">
            <v>Вижницький район</v>
          </cell>
          <cell r="H33">
            <v>0.04016203703703704</v>
          </cell>
          <cell r="I33">
            <v>0.04016203703703704</v>
          </cell>
          <cell r="J33">
            <v>172.72274763563965</v>
          </cell>
        </row>
        <row r="34">
          <cell r="B34">
            <v>133</v>
          </cell>
          <cell r="C34" t="str">
            <v>Балабушенко Григорій Сергійович</v>
          </cell>
          <cell r="D34" t="str">
            <v>ІІІ</v>
          </cell>
          <cell r="E34" t="str">
            <v>Вижницький район</v>
          </cell>
          <cell r="F34" t="str">
            <v>Вижницький район</v>
          </cell>
          <cell r="H34">
            <v>0.04071759259259259</v>
          </cell>
          <cell r="I34">
            <v>0.04071759259259259</v>
          </cell>
          <cell r="J34">
            <v>175.11199601791938</v>
          </cell>
        </row>
        <row r="35">
          <cell r="B35">
            <v>46</v>
          </cell>
          <cell r="C35" t="str">
            <v>Чевюк Нікіта Вікторович</v>
          </cell>
          <cell r="D35" t="str">
            <v>ІІІ</v>
          </cell>
          <cell r="E35" t="str">
            <v>Путильський район</v>
          </cell>
          <cell r="F35" t="str">
            <v>Путильський район</v>
          </cell>
          <cell r="H35">
            <v>0.04085648148148149</v>
          </cell>
          <cell r="I35">
            <v>0.04085648148148149</v>
          </cell>
          <cell r="J35">
            <v>175.70930811348936</v>
          </cell>
        </row>
        <row r="36">
          <cell r="B36">
            <v>103</v>
          </cell>
          <cell r="C36" t="str">
            <v>Субота Андрій Іванович</v>
          </cell>
          <cell r="D36" t="str">
            <v>ІІІ</v>
          </cell>
          <cell r="E36" t="str">
            <v>Сокирянський район</v>
          </cell>
          <cell r="F36" t="str">
            <v>Сокирянський район</v>
          </cell>
          <cell r="H36">
            <v>0.04215277777777778</v>
          </cell>
          <cell r="I36">
            <v>0.04215277777777778</v>
          </cell>
          <cell r="J36">
            <v>181.2842210054754</v>
          </cell>
        </row>
        <row r="37">
          <cell r="B37">
            <v>52</v>
          </cell>
          <cell r="C37" t="str">
            <v>Геба Дмитро</v>
          </cell>
          <cell r="D37" t="str">
            <v>ІІ</v>
          </cell>
          <cell r="E37" t="str">
            <v>Новоселицький район</v>
          </cell>
          <cell r="F37" t="str">
            <v>Новоселицький район</v>
          </cell>
          <cell r="H37">
            <v>0.042569444444444444</v>
          </cell>
          <cell r="I37">
            <v>0.042569444444444444</v>
          </cell>
          <cell r="J37">
            <v>183.07615729218517</v>
          </cell>
        </row>
        <row r="38">
          <cell r="B38">
            <v>93</v>
          </cell>
          <cell r="C38" t="str">
            <v>Іліюк Іонуць-Дануць Георгійович</v>
          </cell>
          <cell r="D38" t="str">
            <v>ІІІ</v>
          </cell>
          <cell r="E38" t="str">
            <v>Глибоцький район</v>
          </cell>
          <cell r="F38" t="str">
            <v>Глибоцький ЦТКСЕУМ</v>
          </cell>
          <cell r="H38">
            <v>0.04303240740740741</v>
          </cell>
          <cell r="I38">
            <v>0.04303240740740741</v>
          </cell>
          <cell r="J38">
            <v>185.06719761075163</v>
          </cell>
        </row>
        <row r="39">
          <cell r="B39">
            <v>72</v>
          </cell>
          <cell r="C39" t="str">
            <v>Лахман Валентин Миколайович</v>
          </cell>
          <cell r="D39" t="str">
            <v>ІІ</v>
          </cell>
          <cell r="E39" t="str">
            <v>Сторожинецький район</v>
          </cell>
          <cell r="F39" t="str">
            <v>Сторожинецький район</v>
          </cell>
          <cell r="H39">
            <v>0.04453703703703704</v>
          </cell>
          <cell r="I39">
            <v>0.04453703703703704</v>
          </cell>
          <cell r="J39">
            <v>191.53807864609263</v>
          </cell>
        </row>
        <row r="40">
          <cell r="B40">
            <v>34</v>
          </cell>
          <cell r="C40" t="str">
            <v>Герман Олексій Віталійович</v>
          </cell>
          <cell r="D40" t="str">
            <v>ІІІ</v>
          </cell>
          <cell r="E40" t="str">
            <v>Герцаївський район</v>
          </cell>
          <cell r="F40" t="str">
            <v>Герцаївський район</v>
          </cell>
          <cell r="G40">
            <v>0.006944444444444444</v>
          </cell>
          <cell r="H40">
            <v>0.039560185185185184</v>
          </cell>
          <cell r="I40">
            <v>0.04650462962962963</v>
          </cell>
          <cell r="J40">
            <v>200.00000000000006</v>
          </cell>
        </row>
        <row r="41">
          <cell r="B41">
            <v>94</v>
          </cell>
          <cell r="C41" t="str">
            <v>Скутарь Микола Миколайович</v>
          </cell>
          <cell r="D41" t="str">
            <v>ІІІ</v>
          </cell>
          <cell r="E41" t="str">
            <v>Глибоцький район</v>
          </cell>
          <cell r="F41" t="str">
            <v>Глибоцький ЦТКСЕУМ</v>
          </cell>
          <cell r="H41">
            <v>0.04769675925925926</v>
          </cell>
          <cell r="I41">
            <v>0.04769675925925926</v>
          </cell>
          <cell r="J41">
            <v>205.12692882030862</v>
          </cell>
        </row>
        <row r="42">
          <cell r="B42">
            <v>33</v>
          </cell>
          <cell r="C42" t="str">
            <v>Бордіану Василь Ілліч</v>
          </cell>
          <cell r="D42" t="str">
            <v>ІІІ</v>
          </cell>
          <cell r="E42" t="str">
            <v>Герцаївський район</v>
          </cell>
          <cell r="F42" t="str">
            <v>Герцаївський район</v>
          </cell>
          <cell r="H42">
            <v>0.050381944444444444</v>
          </cell>
          <cell r="I42">
            <v>0.050381944444444444</v>
          </cell>
          <cell r="J42">
            <v>216.67496266799407</v>
          </cell>
        </row>
        <row r="43">
          <cell r="B43">
            <v>13</v>
          </cell>
          <cell r="C43" t="str">
            <v>Продан Олег</v>
          </cell>
          <cell r="D43" t="str">
            <v>І ю</v>
          </cell>
          <cell r="E43" t="str">
            <v>Хотинський район</v>
          </cell>
          <cell r="F43" t="str">
            <v>Хотинський район</v>
          </cell>
          <cell r="H43">
            <v>0.05725694444444444</v>
          </cell>
          <cell r="I43">
            <v>0.05725694444444444</v>
          </cell>
          <cell r="J43">
            <v>246.2419113987058</v>
          </cell>
        </row>
        <row r="44">
          <cell r="B44">
            <v>114</v>
          </cell>
          <cell r="C44" t="str">
            <v>Білий Артур Вікторович</v>
          </cell>
          <cell r="D44">
            <v>0</v>
          </cell>
          <cell r="E44" t="str">
            <v>Кельменецький район</v>
          </cell>
          <cell r="F44" t="str">
            <v>Кельменецький район</v>
          </cell>
          <cell r="H44">
            <v>0.05851851851851852</v>
          </cell>
          <cell r="I44">
            <v>0.05851851851851852</v>
          </cell>
          <cell r="J44">
            <v>251.66749626679942</v>
          </cell>
        </row>
        <row r="45">
          <cell r="B45">
            <v>113</v>
          </cell>
          <cell r="C45" t="str">
            <v>Жирун Владислав Олегович</v>
          </cell>
          <cell r="D45">
            <v>0</v>
          </cell>
          <cell r="E45" t="str">
            <v>Кельменецький район</v>
          </cell>
          <cell r="F45" t="str">
            <v>Кельменецький район</v>
          </cell>
          <cell r="G45">
            <v>0.020833333333333332</v>
          </cell>
          <cell r="H45">
            <v>0.03902777777777778</v>
          </cell>
          <cell r="I45">
            <v>0.059861111111111115</v>
          </cell>
          <cell r="J45">
            <v>257.4415131906421</v>
          </cell>
        </row>
        <row r="46">
          <cell r="B46">
            <v>62</v>
          </cell>
          <cell r="C46" t="str">
            <v>Костенюк Ілля Васильович</v>
          </cell>
          <cell r="D46">
            <v>0</v>
          </cell>
          <cell r="E46" t="str">
            <v>Заставнівського району</v>
          </cell>
          <cell r="F46" t="str">
            <v>Заставнівського району</v>
          </cell>
          <cell r="H46">
            <v>0.06600694444444444</v>
          </cell>
          <cell r="I46">
            <v>0.06600694444444444</v>
          </cell>
          <cell r="J46">
            <v>283.87257341961174</v>
          </cell>
        </row>
        <row r="47">
          <cell r="B47">
            <v>32</v>
          </cell>
          <cell r="C47" t="str">
            <v>Біля Дмитро Дмитрович</v>
          </cell>
          <cell r="D47" t="str">
            <v>ІІІ</v>
          </cell>
          <cell r="E47" t="str">
            <v>Герцаївський район</v>
          </cell>
          <cell r="F47" t="str">
            <v>Герцаївський район</v>
          </cell>
          <cell r="H47">
            <v>0.06703703703703703</v>
          </cell>
          <cell r="I47">
            <v>0.06703703703703703</v>
          </cell>
          <cell r="J47">
            <v>288.30263812842213</v>
          </cell>
        </row>
        <row r="48">
          <cell r="B48">
            <v>122</v>
          </cell>
          <cell r="C48" t="str">
            <v>Федорюк Іван Миколайович</v>
          </cell>
          <cell r="D48">
            <v>0</v>
          </cell>
          <cell r="E48" t="str">
            <v>Кіцманський район</v>
          </cell>
          <cell r="F48" t="str">
            <v>Кіцманський район</v>
          </cell>
          <cell r="G48">
            <v>0.006944444444444444</v>
          </cell>
          <cell r="H48">
            <v>0.06226851851851852</v>
          </cell>
          <cell r="I48">
            <v>0.06921296296296296</v>
          </cell>
          <cell r="J48">
            <v>297.6605276256845</v>
          </cell>
        </row>
        <row r="49">
          <cell r="B49">
            <v>115</v>
          </cell>
          <cell r="C49" t="str">
            <v>Мотрюк Юрій Вікторович</v>
          </cell>
          <cell r="D49">
            <v>0</v>
          </cell>
          <cell r="E49" t="str">
            <v>Кельменецький район</v>
          </cell>
          <cell r="F49" t="str">
            <v>Кельменецький район</v>
          </cell>
          <cell r="G49">
            <v>0.013888888888888888</v>
          </cell>
          <cell r="H49">
            <v>0.05579861111111111</v>
          </cell>
          <cell r="I49">
            <v>0.0696875</v>
          </cell>
          <cell r="J49">
            <v>299.70134395221504</v>
          </cell>
        </row>
        <row r="50">
          <cell r="B50">
            <v>116</v>
          </cell>
          <cell r="C50" t="str">
            <v>Лопатко Станіслав Олегович</v>
          </cell>
          <cell r="D50">
            <v>0</v>
          </cell>
          <cell r="E50" t="str">
            <v>Кельменецький район</v>
          </cell>
          <cell r="F50" t="str">
            <v>Кельменецький район</v>
          </cell>
          <cell r="G50">
            <v>0.04861111111111111</v>
          </cell>
          <cell r="H50">
            <v>0.02512731481481481</v>
          </cell>
          <cell r="I50">
            <v>0.07373842592592592</v>
          </cell>
          <cell r="J50">
            <v>317.1229467396715</v>
          </cell>
        </row>
        <row r="51">
          <cell r="B51">
            <v>11</v>
          </cell>
          <cell r="C51" t="str">
            <v>Продан Вадим</v>
          </cell>
          <cell r="D51" t="str">
            <v>І ю</v>
          </cell>
          <cell r="E51" t="str">
            <v>Хотинський район</v>
          </cell>
          <cell r="F51" t="str">
            <v>Хотинський район</v>
          </cell>
          <cell r="G51">
            <v>0.04861111111111111</v>
          </cell>
          <cell r="H51">
            <v>0.02546296296296296</v>
          </cell>
          <cell r="I51">
            <v>0.07407407407407407</v>
          </cell>
          <cell r="J51">
            <v>318.56645097063216</v>
          </cell>
        </row>
        <row r="52">
          <cell r="B52">
            <v>92</v>
          </cell>
          <cell r="C52" t="str">
            <v>Унгурян Євгеній Іванович</v>
          </cell>
          <cell r="D52" t="str">
            <v>ІІІ</v>
          </cell>
          <cell r="E52" t="str">
            <v>Глибоцький район</v>
          </cell>
          <cell r="F52" t="str">
            <v>Глибоцький ЦТКСЕУМ</v>
          </cell>
          <cell r="H52">
            <v>0.075</v>
          </cell>
          <cell r="I52">
            <v>0.075</v>
          </cell>
          <cell r="J52">
            <v>322.5485316077651</v>
          </cell>
        </row>
        <row r="53">
          <cell r="B53">
            <v>63</v>
          </cell>
          <cell r="C53" t="str">
            <v>Литвинюк Микола Романович</v>
          </cell>
          <cell r="D53">
            <v>0</v>
          </cell>
          <cell r="E53" t="str">
            <v>Заставнівського району</v>
          </cell>
          <cell r="F53" t="str">
            <v>Заставнівського району</v>
          </cell>
          <cell r="H53">
            <v>0.07778935185185186</v>
          </cell>
          <cell r="I53">
            <v>0.07778935185185186</v>
          </cell>
          <cell r="J53">
            <v>334.54454952712797</v>
          </cell>
        </row>
        <row r="54">
          <cell r="B54">
            <v>65</v>
          </cell>
          <cell r="C54" t="str">
            <v>Буковський Богдан Віталійович</v>
          </cell>
          <cell r="D54">
            <v>0</v>
          </cell>
          <cell r="E54" t="str">
            <v>Заставнівського району</v>
          </cell>
          <cell r="F54" t="str">
            <v>Заставнівського району</v>
          </cell>
          <cell r="G54">
            <v>0.041666666666666664</v>
          </cell>
          <cell r="H54">
            <v>0.03634259259259259</v>
          </cell>
          <cell r="I54">
            <v>0.07800925925925925</v>
          </cell>
          <cell r="J54">
            <v>335.490293678447</v>
          </cell>
        </row>
        <row r="55">
          <cell r="B55">
            <v>112</v>
          </cell>
          <cell r="C55" t="str">
            <v>Кушнір Олександр Костянтинович</v>
          </cell>
          <cell r="D55">
            <v>0</v>
          </cell>
          <cell r="E55" t="str">
            <v>Кельменецький район</v>
          </cell>
          <cell r="F55" t="str">
            <v>Кельменецький район</v>
          </cell>
          <cell r="G55">
            <v>0.04861111111111111</v>
          </cell>
          <cell r="H55">
            <v>0.031481481481481485</v>
          </cell>
          <cell r="I55">
            <v>0.0800925925925926</v>
          </cell>
          <cell r="J55">
            <v>344.4499751119961</v>
          </cell>
        </row>
        <row r="56">
          <cell r="B56">
            <v>12</v>
          </cell>
          <cell r="C56" t="str">
            <v>Торопій Микола</v>
          </cell>
          <cell r="D56" t="str">
            <v>І ю</v>
          </cell>
          <cell r="E56" t="str">
            <v>Хотинський район</v>
          </cell>
          <cell r="F56" t="str">
            <v>Хотинський район</v>
          </cell>
          <cell r="G56">
            <v>0.020833333333333332</v>
          </cell>
          <cell r="H56">
            <v>0.060034722222222225</v>
          </cell>
          <cell r="I56">
            <v>0.08086805555555555</v>
          </cell>
          <cell r="J56">
            <v>347.78496764559486</v>
          </cell>
        </row>
        <row r="57">
          <cell r="B57">
            <v>31</v>
          </cell>
          <cell r="C57" t="str">
            <v>Губан Михайло Михайлович</v>
          </cell>
          <cell r="D57" t="str">
            <v>ІІІ</v>
          </cell>
          <cell r="E57" t="str">
            <v>Герцаївський район</v>
          </cell>
          <cell r="F57" t="str">
            <v>Герцаївський район</v>
          </cell>
          <cell r="H57">
            <v>0.09421296296296296</v>
          </cell>
          <cell r="I57">
            <v>0.09421296296296296</v>
          </cell>
          <cell r="J57">
            <v>405.1767048282728</v>
          </cell>
        </row>
      </sheetData>
      <sheetData sheetId="8">
        <row r="9">
          <cell r="F9" t="str">
            <v>Дівчата</v>
          </cell>
        </row>
        <row r="10">
          <cell r="B10" t="str">
            <v>№</v>
          </cell>
          <cell r="C10" t="str">
            <v>Призвіще учасників </v>
          </cell>
          <cell r="D10" t="str">
            <v>Розряд </v>
          </cell>
          <cell r="E10" t="str">
            <v>Регіон</v>
          </cell>
          <cell r="F10" t="str">
            <v>Команда</v>
          </cell>
          <cell r="G10" t="str">
            <v>Нагрудний номер</v>
          </cell>
          <cell r="H10" t="str">
            <v>Штраф</v>
          </cell>
          <cell r="I10" t="str">
            <v>Штрафний час</v>
          </cell>
          <cell r="J10" t="str">
            <v>Час на дистанції</v>
          </cell>
          <cell r="K10" t="str">
            <v>Результат</v>
          </cell>
          <cell r="L10" t="str">
            <v>Результат в сек.</v>
          </cell>
          <cell r="M10" t="str">
            <v>Відносний результат</v>
          </cell>
        </row>
        <row r="11">
          <cell r="B11">
            <v>54</v>
          </cell>
          <cell r="C11" t="str">
            <v>Захарчук Каріна</v>
          </cell>
          <cell r="D11" t="str">
            <v>ІІІ</v>
          </cell>
          <cell r="E11" t="str">
            <v>Новоселицький район</v>
          </cell>
          <cell r="F11" t="str">
            <v>Новоселицький район</v>
          </cell>
          <cell r="G11">
            <v>54</v>
          </cell>
          <cell r="I11">
            <v>0</v>
          </cell>
          <cell r="K11">
            <v>0.0007690972222222222</v>
          </cell>
          <cell r="L11">
            <v>66</v>
          </cell>
          <cell r="M11">
            <v>100</v>
          </cell>
        </row>
        <row r="12">
          <cell r="B12">
            <v>104</v>
          </cell>
          <cell r="C12" t="str">
            <v>Каралаш  Анастасія Євгенівна</v>
          </cell>
          <cell r="D12" t="str">
            <v>ІІІ</v>
          </cell>
          <cell r="E12" t="str">
            <v>Сокирянський район</v>
          </cell>
          <cell r="F12" t="str">
            <v>Сокирянський район</v>
          </cell>
          <cell r="G12">
            <v>104</v>
          </cell>
          <cell r="I12">
            <v>0</v>
          </cell>
          <cell r="K12">
            <v>0.0007851851851851852</v>
          </cell>
          <cell r="L12">
            <v>68</v>
          </cell>
          <cell r="M12">
            <v>102.09179834462002</v>
          </cell>
        </row>
        <row r="13">
          <cell r="B13">
            <v>111</v>
          </cell>
          <cell r="C13" t="str">
            <v>Боднар Ольга Іванівна</v>
          </cell>
          <cell r="D13">
            <v>0</v>
          </cell>
          <cell r="E13" t="str">
            <v>Кельменецький район</v>
          </cell>
          <cell r="F13" t="str">
            <v>Кельменецький район</v>
          </cell>
          <cell r="G13">
            <v>111</v>
          </cell>
          <cell r="I13">
            <v>0</v>
          </cell>
          <cell r="K13">
            <v>0.0008171296296296298</v>
          </cell>
          <cell r="L13">
            <v>71</v>
          </cell>
          <cell r="M13">
            <v>106.24529721595187</v>
          </cell>
        </row>
        <row r="14">
          <cell r="B14">
            <v>57</v>
          </cell>
          <cell r="C14" t="str">
            <v>Сандуляк Дана</v>
          </cell>
          <cell r="D14" t="str">
            <v>ІІІ</v>
          </cell>
          <cell r="E14" t="str">
            <v>Новоселицький район</v>
          </cell>
          <cell r="F14" t="str">
            <v>Новоселицький район</v>
          </cell>
          <cell r="G14">
            <v>57</v>
          </cell>
          <cell r="I14">
            <v>0</v>
          </cell>
          <cell r="K14">
            <v>0.0008260416666666667</v>
          </cell>
          <cell r="L14">
            <v>71</v>
          </cell>
          <cell r="M14">
            <v>107.4040632054176</v>
          </cell>
        </row>
        <row r="15">
          <cell r="B15">
            <v>51</v>
          </cell>
          <cell r="C15" t="str">
            <v>Штефанеса Ірина</v>
          </cell>
          <cell r="D15" t="str">
            <v>ІІ</v>
          </cell>
          <cell r="E15" t="str">
            <v>Новоселицький район</v>
          </cell>
          <cell r="F15" t="str">
            <v>Новоселицький район</v>
          </cell>
          <cell r="G15">
            <v>51</v>
          </cell>
          <cell r="I15">
            <v>0</v>
          </cell>
          <cell r="K15">
            <v>0.0008280092592592592</v>
          </cell>
          <cell r="L15">
            <v>72</v>
          </cell>
          <cell r="M15">
            <v>107.65989465763732</v>
          </cell>
        </row>
        <row r="16">
          <cell r="B16">
            <v>45</v>
          </cell>
          <cell r="C16" t="str">
            <v>Іванюк Христина Андріївна</v>
          </cell>
          <cell r="D16" t="str">
            <v>ІІІ</v>
          </cell>
          <cell r="E16" t="str">
            <v>Путильський район</v>
          </cell>
          <cell r="F16" t="str">
            <v>Путильський район</v>
          </cell>
          <cell r="G16">
            <v>45</v>
          </cell>
          <cell r="I16">
            <v>0</v>
          </cell>
          <cell r="K16">
            <v>0.0008769675925925925</v>
          </cell>
          <cell r="L16">
            <v>76</v>
          </cell>
          <cell r="M16">
            <v>114.02558314522196</v>
          </cell>
        </row>
        <row r="17">
          <cell r="B17">
            <v>86</v>
          </cell>
          <cell r="C17" t="str">
            <v>Гаврилюк Міхаела Михайлівна</v>
          </cell>
          <cell r="D17" t="str">
            <v>ІІІ</v>
          </cell>
          <cell r="E17" t="str">
            <v>Глибоцький район</v>
          </cell>
          <cell r="F17" t="str">
            <v>Глибоцький район</v>
          </cell>
          <cell r="G17">
            <v>86</v>
          </cell>
          <cell r="I17">
            <v>0</v>
          </cell>
          <cell r="K17">
            <v>0.0008783564814814814</v>
          </cell>
          <cell r="L17">
            <v>76</v>
          </cell>
          <cell r="M17">
            <v>114.20617005267117</v>
          </cell>
        </row>
        <row r="18">
          <cell r="B18">
            <v>91</v>
          </cell>
          <cell r="C18" t="str">
            <v>Тофан Марія-Данієла Вікторівна</v>
          </cell>
          <cell r="D18" t="str">
            <v>ІІІ</v>
          </cell>
          <cell r="E18" t="str">
            <v>Глибоцький район</v>
          </cell>
          <cell r="F18" t="str">
            <v>Глибоцький ЦТКСЕУМ</v>
          </cell>
          <cell r="G18">
            <v>91</v>
          </cell>
          <cell r="I18">
            <v>0</v>
          </cell>
          <cell r="K18">
            <v>0.0008868055555555556</v>
          </cell>
          <cell r="L18">
            <v>77</v>
          </cell>
          <cell r="M18">
            <v>115.30474040632055</v>
          </cell>
        </row>
        <row r="19">
          <cell r="B19">
            <v>36</v>
          </cell>
          <cell r="C19" t="str">
            <v>Лаврінець Данієла Іванівна</v>
          </cell>
          <cell r="D19" t="str">
            <v>ІІІ</v>
          </cell>
          <cell r="E19" t="str">
            <v>Герцаївський район</v>
          </cell>
          <cell r="F19" t="str">
            <v>Герцаївський район</v>
          </cell>
          <cell r="G19">
            <v>36</v>
          </cell>
          <cell r="I19">
            <v>0</v>
          </cell>
          <cell r="K19">
            <v>0.0008953703703703705</v>
          </cell>
          <cell r="L19">
            <v>77</v>
          </cell>
          <cell r="M19">
            <v>116.41835966892403</v>
          </cell>
        </row>
        <row r="20">
          <cell r="B20">
            <v>66</v>
          </cell>
          <cell r="C20" t="str">
            <v>Парайко Віта Іллівна</v>
          </cell>
          <cell r="D20">
            <v>0</v>
          </cell>
          <cell r="E20" t="str">
            <v>Заставнівського району</v>
          </cell>
          <cell r="F20" t="str">
            <v>Заставнівського району</v>
          </cell>
          <cell r="G20">
            <v>66</v>
          </cell>
          <cell r="I20">
            <v>0</v>
          </cell>
          <cell r="K20">
            <v>0.0008994212962962965</v>
          </cell>
          <cell r="L20">
            <v>78</v>
          </cell>
          <cell r="M20">
            <v>116.94507148231756</v>
          </cell>
        </row>
        <row r="21">
          <cell r="B21">
            <v>105</v>
          </cell>
          <cell r="C21" t="str">
            <v>Федчишина Поліна Олегівна</v>
          </cell>
          <cell r="D21" t="str">
            <v>ІІІ</v>
          </cell>
          <cell r="E21" t="str">
            <v>Сокирянський район</v>
          </cell>
          <cell r="F21" t="str">
            <v>Сокирянський район</v>
          </cell>
          <cell r="G21">
            <v>105</v>
          </cell>
          <cell r="I21">
            <v>0</v>
          </cell>
          <cell r="K21">
            <v>0.000902199074074074</v>
          </cell>
          <cell r="L21">
            <v>78</v>
          </cell>
          <cell r="M21">
            <v>117.30624529721594</v>
          </cell>
        </row>
        <row r="22">
          <cell r="B22">
            <v>131</v>
          </cell>
          <cell r="C22" t="str">
            <v>Андрюк Ілона Миколаївна</v>
          </cell>
          <cell r="D22" t="str">
            <v>ІІІ</v>
          </cell>
          <cell r="E22" t="str">
            <v>Вижницький район</v>
          </cell>
          <cell r="F22" t="str">
            <v>Вижницький район</v>
          </cell>
          <cell r="G22">
            <v>131</v>
          </cell>
          <cell r="I22">
            <v>0</v>
          </cell>
          <cell r="K22">
            <v>0.0009224537037037037</v>
          </cell>
          <cell r="L22">
            <v>80</v>
          </cell>
          <cell r="M22">
            <v>119.93980436418359</v>
          </cell>
        </row>
        <row r="23">
          <cell r="B23">
            <v>16</v>
          </cell>
          <cell r="C23" t="str">
            <v>Тодоріко Ліда</v>
          </cell>
          <cell r="D23" t="str">
            <v>І ю</v>
          </cell>
          <cell r="E23" t="str">
            <v>Хотинський район</v>
          </cell>
          <cell r="F23" t="str">
            <v>Хотинський район</v>
          </cell>
          <cell r="G23">
            <v>16</v>
          </cell>
          <cell r="I23">
            <v>0</v>
          </cell>
          <cell r="K23">
            <v>0.0009343749999999999</v>
          </cell>
          <cell r="L23">
            <v>81</v>
          </cell>
          <cell r="M23">
            <v>121.48984198645596</v>
          </cell>
        </row>
        <row r="24">
          <cell r="B24">
            <v>35</v>
          </cell>
          <cell r="C24" t="str">
            <v>Бока Мальвіна Костянтинівна</v>
          </cell>
          <cell r="D24" t="str">
            <v>ІІІ</v>
          </cell>
          <cell r="E24" t="str">
            <v>Герцаївський район</v>
          </cell>
          <cell r="F24" t="str">
            <v>Герцаївський район</v>
          </cell>
          <cell r="G24">
            <v>35</v>
          </cell>
          <cell r="I24">
            <v>0</v>
          </cell>
          <cell r="K24">
            <v>0.0009535879629629629</v>
          </cell>
          <cell r="L24">
            <v>82</v>
          </cell>
          <cell r="M24">
            <v>123.98796087283672</v>
          </cell>
        </row>
        <row r="25">
          <cell r="B25">
            <v>102</v>
          </cell>
          <cell r="C25" t="str">
            <v>Кулій Олександра Сергіївна</v>
          </cell>
          <cell r="D25" t="str">
            <v>ІІІ</v>
          </cell>
          <cell r="E25" t="str">
            <v>Сокирянський район</v>
          </cell>
          <cell r="F25" t="str">
            <v>Сокирянський район</v>
          </cell>
          <cell r="G25">
            <v>102</v>
          </cell>
          <cell r="I25">
            <v>0</v>
          </cell>
          <cell r="K25">
            <v>0.0009537037037037037</v>
          </cell>
          <cell r="L25">
            <v>82</v>
          </cell>
          <cell r="M25">
            <v>124.00300978179082</v>
          </cell>
        </row>
        <row r="26">
          <cell r="B26">
            <v>26</v>
          </cell>
          <cell r="C26" t="str">
            <v>Бастон Марія Павлівна</v>
          </cell>
          <cell r="D26" t="str">
            <v>ІІІ</v>
          </cell>
          <cell r="E26" t="str">
            <v>м.Чернівці</v>
          </cell>
          <cell r="F26" t="str">
            <v>м.Чернівці</v>
          </cell>
          <cell r="G26">
            <v>26</v>
          </cell>
          <cell r="I26">
            <v>0</v>
          </cell>
          <cell r="K26">
            <v>0.0009598379629629628</v>
          </cell>
          <cell r="L26">
            <v>83</v>
          </cell>
          <cell r="M26">
            <v>124.80060195635814</v>
          </cell>
        </row>
        <row r="27">
          <cell r="B27">
            <v>85</v>
          </cell>
          <cell r="C27" t="str">
            <v>Кирчу Марія Георгіївна</v>
          </cell>
          <cell r="D27" t="str">
            <v>ІІ</v>
          </cell>
          <cell r="E27" t="str">
            <v>Глибоцький район</v>
          </cell>
          <cell r="F27" t="str">
            <v>Глибоцький район</v>
          </cell>
          <cell r="G27">
            <v>85</v>
          </cell>
          <cell r="I27">
            <v>0</v>
          </cell>
          <cell r="K27">
            <v>0.0009871527777777778</v>
          </cell>
          <cell r="L27">
            <v>85</v>
          </cell>
          <cell r="M27">
            <v>128.35214446952597</v>
          </cell>
        </row>
        <row r="28">
          <cell r="B28">
            <v>71</v>
          </cell>
          <cell r="C28" t="str">
            <v>Наліпа Аліна Сергіївна</v>
          </cell>
          <cell r="D28" t="str">
            <v>ІІ</v>
          </cell>
          <cell r="E28" t="str">
            <v>Сторожинецький район</v>
          </cell>
          <cell r="F28" t="str">
            <v>Сторожинецький район</v>
          </cell>
          <cell r="G28">
            <v>71</v>
          </cell>
          <cell r="I28">
            <v>0</v>
          </cell>
          <cell r="K28">
            <v>0.000989699074074074</v>
          </cell>
          <cell r="L28">
            <v>86</v>
          </cell>
          <cell r="M28">
            <v>128.68322046651616</v>
          </cell>
        </row>
        <row r="29">
          <cell r="B29">
            <v>95</v>
          </cell>
          <cell r="C29" t="str">
            <v>Скутарь Марія Миколаївна</v>
          </cell>
          <cell r="D29" t="str">
            <v>ІІІ</v>
          </cell>
          <cell r="E29" t="str">
            <v>Глибоцький район</v>
          </cell>
          <cell r="F29" t="str">
            <v>Глибоцький ЦТКСЕУМ</v>
          </cell>
          <cell r="G29">
            <v>95</v>
          </cell>
          <cell r="I29">
            <v>0</v>
          </cell>
          <cell r="K29">
            <v>0.0010116898148148149</v>
          </cell>
          <cell r="L29">
            <v>87</v>
          </cell>
          <cell r="M29">
            <v>131.54251316779536</v>
          </cell>
        </row>
        <row r="30">
          <cell r="B30">
            <v>22</v>
          </cell>
          <cell r="C30" t="str">
            <v>Ількова Ольга Сергіївна</v>
          </cell>
          <cell r="D30" t="str">
            <v>ІІІ</v>
          </cell>
          <cell r="E30" t="str">
            <v>м.Чернівці</v>
          </cell>
          <cell r="F30" t="str">
            <v>м.Чернівці</v>
          </cell>
          <cell r="G30">
            <v>22</v>
          </cell>
          <cell r="I30">
            <v>0</v>
          </cell>
          <cell r="K30">
            <v>0.0010421296296296296</v>
          </cell>
          <cell r="L30">
            <v>90</v>
          </cell>
          <cell r="M30">
            <v>135.50037622272384</v>
          </cell>
        </row>
        <row r="31">
          <cell r="B31">
            <v>125</v>
          </cell>
          <cell r="C31" t="str">
            <v>Сорохан Аліна Іванівна</v>
          </cell>
          <cell r="D31">
            <v>0</v>
          </cell>
          <cell r="E31" t="str">
            <v>Кіцманський район</v>
          </cell>
          <cell r="F31" t="str">
            <v>Кіцманський район</v>
          </cell>
          <cell r="G31">
            <v>125</v>
          </cell>
          <cell r="I31">
            <v>0</v>
          </cell>
          <cell r="K31">
            <v>0.0010671296296296295</v>
          </cell>
          <cell r="L31">
            <v>92</v>
          </cell>
          <cell r="M31">
            <v>138.7509405568096</v>
          </cell>
        </row>
        <row r="32">
          <cell r="B32">
            <v>132</v>
          </cell>
          <cell r="C32" t="str">
            <v>Овадюк Анастасія Тодорівна</v>
          </cell>
          <cell r="D32" t="str">
            <v>ІІІ</v>
          </cell>
          <cell r="E32" t="str">
            <v>Вижницький район</v>
          </cell>
          <cell r="F32" t="str">
            <v>Вижницький район</v>
          </cell>
          <cell r="G32">
            <v>132</v>
          </cell>
          <cell r="I32">
            <v>0</v>
          </cell>
          <cell r="K32">
            <v>0.0010833333333333335</v>
          </cell>
          <cell r="L32">
            <v>94</v>
          </cell>
          <cell r="M32">
            <v>140.85778781038377</v>
          </cell>
        </row>
        <row r="33">
          <cell r="B33">
            <v>44</v>
          </cell>
          <cell r="C33" t="str">
            <v>Бурак Тетяна Василівна</v>
          </cell>
          <cell r="D33" t="str">
            <v>ІІІ</v>
          </cell>
          <cell r="E33" t="str">
            <v>Путильський район</v>
          </cell>
          <cell r="F33" t="str">
            <v>Путильський район</v>
          </cell>
          <cell r="G33">
            <v>44</v>
          </cell>
          <cell r="I33">
            <v>0</v>
          </cell>
          <cell r="K33">
            <v>0.0010994212962962963</v>
          </cell>
          <cell r="L33">
            <v>95</v>
          </cell>
          <cell r="M33">
            <v>142.94958615500374</v>
          </cell>
        </row>
        <row r="34">
          <cell r="B34">
            <v>101</v>
          </cell>
          <cell r="C34" t="str">
            <v>Погребняк Вікторія Русланівна</v>
          </cell>
          <cell r="D34" t="str">
            <v>ІІІ</v>
          </cell>
          <cell r="E34" t="str">
            <v>Сокирянський район</v>
          </cell>
          <cell r="F34" t="str">
            <v>Сокирянський район</v>
          </cell>
          <cell r="G34">
            <v>101</v>
          </cell>
          <cell r="I34">
            <v>0</v>
          </cell>
          <cell r="K34">
            <v>0.001172337962962963</v>
          </cell>
          <cell r="L34">
            <v>101</v>
          </cell>
          <cell r="M34">
            <v>152.43039879608727</v>
          </cell>
        </row>
        <row r="35">
          <cell r="B35">
            <v>15</v>
          </cell>
          <cell r="C35" t="str">
            <v>Антонюк Віталіна</v>
          </cell>
          <cell r="D35" t="str">
            <v>І ю</v>
          </cell>
          <cell r="E35" t="str">
            <v>Хотинський район</v>
          </cell>
          <cell r="F35" t="str">
            <v>Хотинський район</v>
          </cell>
          <cell r="G35">
            <v>15</v>
          </cell>
          <cell r="I35">
            <v>0</v>
          </cell>
          <cell r="K35">
            <v>0.0017849537037037035</v>
          </cell>
          <cell r="L35">
            <v>154</v>
          </cell>
          <cell r="M35">
            <v>232.08427389014292</v>
          </cell>
        </row>
        <row r="36">
          <cell r="B36">
            <v>61</v>
          </cell>
          <cell r="C36" t="str">
            <v>Велущак Ефіженія Дмитрівна</v>
          </cell>
          <cell r="D36" t="str">
            <v>ІІІ</v>
          </cell>
          <cell r="E36" t="str">
            <v>Заставнівського району</v>
          </cell>
          <cell r="F36" t="str">
            <v>Заставнівського району</v>
          </cell>
          <cell r="G36">
            <v>61</v>
          </cell>
          <cell r="I36">
            <v>0</v>
          </cell>
          <cell r="K36" t="str">
            <v>DS</v>
          </cell>
          <cell r="L36" t="e">
            <v>#VALUE!</v>
          </cell>
        </row>
        <row r="37">
          <cell r="B37">
            <v>126</v>
          </cell>
          <cell r="C37" t="str">
            <v>Келя Ірина Аркадіївна</v>
          </cell>
          <cell r="D37">
            <v>0</v>
          </cell>
          <cell r="E37" t="str">
            <v>Кіцманський район</v>
          </cell>
          <cell r="F37" t="str">
            <v>Кіцманський район</v>
          </cell>
          <cell r="G37">
            <v>126</v>
          </cell>
          <cell r="I37">
            <v>0</v>
          </cell>
          <cell r="K37" t="str">
            <v>DS</v>
          </cell>
          <cell r="L37" t="e">
            <v>#VALUE!</v>
          </cell>
        </row>
      </sheetData>
      <sheetData sheetId="9">
        <row r="9">
          <cell r="F9" t="str">
            <v>Хлопці</v>
          </cell>
        </row>
        <row r="10">
          <cell r="B10" t="str">
            <v>№</v>
          </cell>
          <cell r="C10" t="str">
            <v>Призвіще учасників </v>
          </cell>
          <cell r="D10" t="str">
            <v>Розряд </v>
          </cell>
          <cell r="E10" t="str">
            <v>Регіон</v>
          </cell>
          <cell r="F10" t="str">
            <v>Команда</v>
          </cell>
          <cell r="G10" t="str">
            <v>Штраф</v>
          </cell>
          <cell r="H10" t="str">
            <v>Штрафний час</v>
          </cell>
          <cell r="I10" t="str">
            <v>Час на дистанції</v>
          </cell>
          <cell r="J10" t="str">
            <v>Результат</v>
          </cell>
          <cell r="K10" t="str">
            <v>Відносний результат</v>
          </cell>
        </row>
        <row r="11">
          <cell r="B11">
            <v>81</v>
          </cell>
          <cell r="C11" t="str">
            <v>Оларь Іван Сергійович</v>
          </cell>
          <cell r="D11" t="str">
            <v>КМС</v>
          </cell>
          <cell r="E11" t="str">
            <v>Глибоцький район</v>
          </cell>
          <cell r="F11" t="str">
            <v>Глибоцький район</v>
          </cell>
          <cell r="H11">
            <v>0</v>
          </cell>
          <cell r="J11">
            <v>0.0005578703703703704</v>
          </cell>
          <cell r="K11">
            <v>100</v>
          </cell>
        </row>
        <row r="12">
          <cell r="B12">
            <v>96</v>
          </cell>
          <cell r="C12" t="str">
            <v>Марівцан Руслан Сергійович</v>
          </cell>
          <cell r="D12" t="str">
            <v>ІІІ</v>
          </cell>
          <cell r="E12" t="str">
            <v>Глибоцький район</v>
          </cell>
          <cell r="F12" t="str">
            <v>Глибоцький ЦТКСЕУМ</v>
          </cell>
          <cell r="H12">
            <v>0</v>
          </cell>
          <cell r="J12">
            <v>0.000577662037037037</v>
          </cell>
          <cell r="K12">
            <v>103.54771784232364</v>
          </cell>
        </row>
        <row r="13">
          <cell r="B13">
            <v>25</v>
          </cell>
          <cell r="C13" t="str">
            <v>Михайлюк Олександр Михайлович</v>
          </cell>
          <cell r="D13" t="str">
            <v>ІІІ</v>
          </cell>
          <cell r="E13" t="str">
            <v>м.Чернівці</v>
          </cell>
          <cell r="F13" t="str">
            <v>м.Чернівці</v>
          </cell>
          <cell r="H13">
            <v>0</v>
          </cell>
          <cell r="J13">
            <v>0.0006074074074074073</v>
          </cell>
          <cell r="K13">
            <v>108.87966804979253</v>
          </cell>
        </row>
        <row r="14">
          <cell r="B14">
            <v>83</v>
          </cell>
          <cell r="C14" t="str">
            <v>Дулгер Мар’ян Валерійович</v>
          </cell>
          <cell r="D14" t="str">
            <v>ІІ</v>
          </cell>
          <cell r="E14" t="str">
            <v>Глибоцький район</v>
          </cell>
          <cell r="F14" t="str">
            <v>Глибоцький район</v>
          </cell>
          <cell r="H14">
            <v>0</v>
          </cell>
          <cell r="J14">
            <v>0.0006193287037037036</v>
          </cell>
          <cell r="K14">
            <v>111.01659751037343</v>
          </cell>
        </row>
        <row r="15">
          <cell r="B15">
            <v>84</v>
          </cell>
          <cell r="C15" t="str">
            <v>Гринку Маріус Костянтинович</v>
          </cell>
          <cell r="D15" t="str">
            <v>ІІ</v>
          </cell>
          <cell r="E15" t="str">
            <v>Глибоцький район</v>
          </cell>
          <cell r="F15" t="str">
            <v>Глибоцький район</v>
          </cell>
          <cell r="H15">
            <v>0</v>
          </cell>
          <cell r="J15">
            <v>0.0006211805555555556</v>
          </cell>
          <cell r="K15">
            <v>111.34854771784232</v>
          </cell>
        </row>
        <row r="16">
          <cell r="B16">
            <v>123</v>
          </cell>
          <cell r="C16" t="str">
            <v>Федорюк Павло Іванович</v>
          </cell>
          <cell r="D16">
            <v>0</v>
          </cell>
          <cell r="E16" t="str">
            <v>Кіцманський район</v>
          </cell>
          <cell r="F16" t="str">
            <v>Кіцманський район</v>
          </cell>
          <cell r="H16">
            <v>0</v>
          </cell>
          <cell r="J16">
            <v>0.0006247685185185185</v>
          </cell>
          <cell r="K16">
            <v>111.99170124481329</v>
          </cell>
        </row>
        <row r="17">
          <cell r="B17">
            <v>32</v>
          </cell>
          <cell r="C17" t="str">
            <v>Біля Дмитро Дмитрович</v>
          </cell>
          <cell r="D17" t="str">
            <v>ІІІ</v>
          </cell>
          <cell r="E17" t="str">
            <v>Герцаївський район</v>
          </cell>
          <cell r="F17" t="str">
            <v>Герцаївський район</v>
          </cell>
          <cell r="H17">
            <v>0</v>
          </cell>
          <cell r="J17">
            <v>0.0006305555555555555</v>
          </cell>
          <cell r="K17">
            <v>113.02904564315352</v>
          </cell>
        </row>
        <row r="18">
          <cell r="B18">
            <v>93</v>
          </cell>
          <cell r="C18" t="str">
            <v>Іліюк Іонуць-Дануць Георгійович</v>
          </cell>
          <cell r="D18" t="str">
            <v>ІІІ</v>
          </cell>
          <cell r="E18" t="str">
            <v>Глибоцький район</v>
          </cell>
          <cell r="F18" t="str">
            <v>Глибоцький ЦТКСЕУМ</v>
          </cell>
          <cell r="H18">
            <v>0</v>
          </cell>
          <cell r="J18">
            <v>0.0006371527777777778</v>
          </cell>
          <cell r="K18">
            <v>114.21161825726142</v>
          </cell>
        </row>
        <row r="19">
          <cell r="B19">
            <v>43</v>
          </cell>
          <cell r="C19" t="str">
            <v>Торак Сергій Анатолійович </v>
          </cell>
          <cell r="D19" t="str">
            <v>ІІІ</v>
          </cell>
          <cell r="E19" t="str">
            <v>Путильський район</v>
          </cell>
          <cell r="F19" t="str">
            <v>Путильський район</v>
          </cell>
          <cell r="H19">
            <v>0</v>
          </cell>
          <cell r="J19">
            <v>0.0006440972222222222</v>
          </cell>
          <cell r="K19">
            <v>115.45643153526972</v>
          </cell>
        </row>
        <row r="20">
          <cell r="B20">
            <v>55</v>
          </cell>
          <cell r="C20" t="str">
            <v>Андрусяк Дмитро</v>
          </cell>
          <cell r="D20" t="str">
            <v>ІІІ</v>
          </cell>
          <cell r="E20" t="str">
            <v>Новоселицький район</v>
          </cell>
          <cell r="F20" t="str">
            <v>Новоселицький район</v>
          </cell>
          <cell r="H20">
            <v>0</v>
          </cell>
          <cell r="J20">
            <v>0.0006465277777777778</v>
          </cell>
          <cell r="K20">
            <v>115.89211618257262</v>
          </cell>
        </row>
        <row r="21">
          <cell r="B21">
            <v>122</v>
          </cell>
          <cell r="C21" t="str">
            <v>Федорюк Іван Миколайович</v>
          </cell>
          <cell r="D21">
            <v>0</v>
          </cell>
          <cell r="E21" t="str">
            <v>Кіцманський район</v>
          </cell>
          <cell r="F21" t="str">
            <v>Кіцманський район</v>
          </cell>
          <cell r="H21">
            <v>0</v>
          </cell>
          <cell r="J21">
            <v>0.0006469907407407407</v>
          </cell>
          <cell r="K21">
            <v>115.97510373443984</v>
          </cell>
        </row>
        <row r="22">
          <cell r="B22">
            <v>24</v>
          </cell>
          <cell r="C22" t="str">
            <v>Лещинский Максим Костянтинович</v>
          </cell>
          <cell r="D22" t="str">
            <v>ІІІ</v>
          </cell>
          <cell r="E22" t="str">
            <v>м.Чернівці</v>
          </cell>
          <cell r="F22" t="str">
            <v>м.Чернівці</v>
          </cell>
          <cell r="H22">
            <v>0</v>
          </cell>
          <cell r="J22">
            <v>0.0006548611111111112</v>
          </cell>
          <cell r="K22">
            <v>117.38589211618257</v>
          </cell>
        </row>
        <row r="23">
          <cell r="B23">
            <v>34</v>
          </cell>
          <cell r="C23" t="str">
            <v>Герман Олексій Віталійович</v>
          </cell>
          <cell r="D23" t="str">
            <v>ІІІ</v>
          </cell>
          <cell r="E23" t="str">
            <v>Герцаївський район</v>
          </cell>
          <cell r="F23" t="str">
            <v>Герцаївський район</v>
          </cell>
          <cell r="H23">
            <v>0</v>
          </cell>
          <cell r="J23">
            <v>0.0006591435185185185</v>
          </cell>
          <cell r="K23">
            <v>118.15352697095436</v>
          </cell>
        </row>
        <row r="24">
          <cell r="B24">
            <v>62</v>
          </cell>
          <cell r="C24" t="str">
            <v>Костенюк Ілля Васильович</v>
          </cell>
          <cell r="D24">
            <v>0</v>
          </cell>
          <cell r="E24" t="str">
            <v>Заставнівського району</v>
          </cell>
          <cell r="F24" t="str">
            <v>Заставнівського району</v>
          </cell>
          <cell r="H24">
            <v>0</v>
          </cell>
          <cell r="J24">
            <v>0.0006630787037037036</v>
          </cell>
          <cell r="K24">
            <v>118.8589211618257</v>
          </cell>
        </row>
        <row r="25">
          <cell r="B25">
            <v>21</v>
          </cell>
          <cell r="C25" t="str">
            <v>Довганчук Костянтин Ігорович</v>
          </cell>
          <cell r="D25" t="str">
            <v>ІІІ</v>
          </cell>
          <cell r="E25" t="str">
            <v>м.Чернівці</v>
          </cell>
          <cell r="F25" t="str">
            <v>м.Чернівці</v>
          </cell>
          <cell r="H25">
            <v>0</v>
          </cell>
          <cell r="J25">
            <v>0.0006664351851851852</v>
          </cell>
          <cell r="K25">
            <v>119.46058091286307</v>
          </cell>
        </row>
        <row r="26">
          <cell r="B26">
            <v>53</v>
          </cell>
          <cell r="C26" t="str">
            <v>Падурій Авель</v>
          </cell>
          <cell r="D26" t="str">
            <v>ІІІ</v>
          </cell>
          <cell r="E26" t="str">
            <v>Новоселицький район</v>
          </cell>
          <cell r="F26" t="str">
            <v>Новоселицький район</v>
          </cell>
          <cell r="H26">
            <v>0</v>
          </cell>
          <cell r="J26">
            <v>0.000669675925925926</v>
          </cell>
          <cell r="K26">
            <v>120.04149377593363</v>
          </cell>
        </row>
        <row r="27">
          <cell r="B27">
            <v>82</v>
          </cell>
          <cell r="C27" t="str">
            <v>Фретеучан Денис Васильович</v>
          </cell>
          <cell r="D27" t="str">
            <v>КМС</v>
          </cell>
          <cell r="E27" t="str">
            <v>Глибоцький район</v>
          </cell>
          <cell r="F27" t="str">
            <v>Глибоцький район</v>
          </cell>
          <cell r="H27">
            <v>0</v>
          </cell>
          <cell r="J27">
            <v>0.0006724537037037038</v>
          </cell>
          <cell r="K27">
            <v>120.53941908713695</v>
          </cell>
        </row>
        <row r="28">
          <cell r="B28">
            <v>42</v>
          </cell>
          <cell r="C28" t="str">
            <v>Довбуш Іван Іванович</v>
          </cell>
          <cell r="D28" t="str">
            <v>ІІІ</v>
          </cell>
          <cell r="E28" t="str">
            <v>Путильський район</v>
          </cell>
          <cell r="F28" t="str">
            <v>Путильський район</v>
          </cell>
          <cell r="H28">
            <v>0</v>
          </cell>
          <cell r="J28">
            <v>0.0006732638888888889</v>
          </cell>
          <cell r="K28">
            <v>120.68464730290458</v>
          </cell>
        </row>
        <row r="29">
          <cell r="B29">
            <v>46</v>
          </cell>
          <cell r="C29" t="str">
            <v>Чевюк Нікіта Вікторович</v>
          </cell>
          <cell r="D29" t="str">
            <v>ІІІ</v>
          </cell>
          <cell r="E29" t="str">
            <v>Путильський район</v>
          </cell>
          <cell r="F29" t="str">
            <v>Путильський район</v>
          </cell>
          <cell r="H29">
            <v>0</v>
          </cell>
          <cell r="J29">
            <v>0.0006758101851851851</v>
          </cell>
          <cell r="K29">
            <v>121.14107883817427</v>
          </cell>
        </row>
        <row r="30">
          <cell r="B30">
            <v>135</v>
          </cell>
          <cell r="C30" t="str">
            <v>Вийчук Василь Миколайович</v>
          </cell>
          <cell r="D30" t="str">
            <v>ІІІ</v>
          </cell>
          <cell r="E30" t="str">
            <v>Вижницький район</v>
          </cell>
          <cell r="F30" t="str">
            <v>Вижницький район</v>
          </cell>
          <cell r="H30">
            <v>0</v>
          </cell>
          <cell r="J30">
            <v>0.0006790509259259259</v>
          </cell>
          <cell r="K30">
            <v>121.72199170124483</v>
          </cell>
        </row>
        <row r="31">
          <cell r="B31">
            <v>136</v>
          </cell>
          <cell r="C31" t="str">
            <v>Дутчак Петро Васильович</v>
          </cell>
          <cell r="D31" t="str">
            <v>ІІІ</v>
          </cell>
          <cell r="E31" t="str">
            <v>Вижницький район</v>
          </cell>
          <cell r="F31" t="str">
            <v>Вижницький район</v>
          </cell>
          <cell r="H31">
            <v>0</v>
          </cell>
          <cell r="J31">
            <v>0.0006833333333333334</v>
          </cell>
          <cell r="K31">
            <v>122.4896265560166</v>
          </cell>
        </row>
        <row r="32">
          <cell r="B32">
            <v>23</v>
          </cell>
          <cell r="C32" t="str">
            <v>Кушнірюк Богдан Ігорович</v>
          </cell>
          <cell r="D32" t="str">
            <v>ІІІ</v>
          </cell>
          <cell r="E32" t="str">
            <v>м.Чернівці</v>
          </cell>
          <cell r="F32" t="str">
            <v>м.Чернівці</v>
          </cell>
          <cell r="H32">
            <v>0</v>
          </cell>
          <cell r="J32">
            <v>0.0006887731481481481</v>
          </cell>
          <cell r="K32">
            <v>123.46473029045643</v>
          </cell>
        </row>
        <row r="33">
          <cell r="B33">
            <v>41</v>
          </cell>
          <cell r="C33" t="str">
            <v>Федюк Борис Васильович</v>
          </cell>
          <cell r="D33" t="str">
            <v>ІІІ</v>
          </cell>
          <cell r="E33" t="str">
            <v>Путильський район</v>
          </cell>
          <cell r="F33" t="str">
            <v>Путильський район</v>
          </cell>
          <cell r="H33">
            <v>0</v>
          </cell>
          <cell r="J33">
            <v>0.0006931712962962963</v>
          </cell>
          <cell r="K33">
            <v>124.25311203319502</v>
          </cell>
        </row>
        <row r="34">
          <cell r="B34">
            <v>133</v>
          </cell>
          <cell r="C34" t="str">
            <v>Балабушенко Григорій Сергійович</v>
          </cell>
          <cell r="D34" t="str">
            <v>ІІІ</v>
          </cell>
          <cell r="E34" t="str">
            <v>Вижницький район</v>
          </cell>
          <cell r="F34" t="str">
            <v>Вижницький район</v>
          </cell>
          <cell r="H34">
            <v>0</v>
          </cell>
          <cell r="J34">
            <v>0.000709375</v>
          </cell>
          <cell r="K34">
            <v>127.15767634854774</v>
          </cell>
        </row>
        <row r="35">
          <cell r="B35">
            <v>52</v>
          </cell>
          <cell r="C35" t="str">
            <v>Геба Дмитро</v>
          </cell>
          <cell r="D35" t="str">
            <v>ІІ</v>
          </cell>
          <cell r="E35" t="str">
            <v>Новоселицький район</v>
          </cell>
          <cell r="F35" t="str">
            <v>Новоселицький район</v>
          </cell>
          <cell r="H35">
            <v>0</v>
          </cell>
          <cell r="J35">
            <v>0.0007141203703703703</v>
          </cell>
          <cell r="K35">
            <v>128.0082987551867</v>
          </cell>
        </row>
        <row r="36">
          <cell r="B36">
            <v>31</v>
          </cell>
          <cell r="C36" t="str">
            <v>Губан Михайло Михайлович</v>
          </cell>
          <cell r="D36" t="str">
            <v>ІІІ</v>
          </cell>
          <cell r="E36" t="str">
            <v>Герцаївський район</v>
          </cell>
          <cell r="F36" t="str">
            <v>Герцаївський район</v>
          </cell>
          <cell r="H36">
            <v>0</v>
          </cell>
          <cell r="J36">
            <v>0.0007278935185185185</v>
          </cell>
          <cell r="K36">
            <v>130.4771784232365</v>
          </cell>
        </row>
        <row r="37">
          <cell r="B37">
            <v>113</v>
          </cell>
          <cell r="C37" t="str">
            <v>Жирун Владислав Олегович</v>
          </cell>
          <cell r="D37">
            <v>0</v>
          </cell>
          <cell r="E37" t="str">
            <v>Кельменецький район</v>
          </cell>
          <cell r="F37" t="str">
            <v>Кельменецький район</v>
          </cell>
          <cell r="H37">
            <v>0</v>
          </cell>
          <cell r="J37">
            <v>0.0007306712962962962</v>
          </cell>
          <cell r="K37">
            <v>130.9751037344398</v>
          </cell>
        </row>
        <row r="38">
          <cell r="B38">
            <v>134</v>
          </cell>
          <cell r="C38" t="str">
            <v>Павлюк Вадим Васильович</v>
          </cell>
          <cell r="D38" t="str">
            <v>ІІІ</v>
          </cell>
          <cell r="E38" t="str">
            <v>Вижницький район</v>
          </cell>
          <cell r="F38" t="str">
            <v>Вижницький район</v>
          </cell>
          <cell r="H38">
            <v>0</v>
          </cell>
          <cell r="J38">
            <v>0.0007317129629629631</v>
          </cell>
          <cell r="K38">
            <v>131.1618257261411</v>
          </cell>
        </row>
        <row r="39">
          <cell r="B39">
            <v>65</v>
          </cell>
          <cell r="C39" t="str">
            <v>Буковський Богдан Віталійович</v>
          </cell>
          <cell r="D39">
            <v>0</v>
          </cell>
          <cell r="E39" t="str">
            <v>Заставнівського району</v>
          </cell>
          <cell r="F39" t="str">
            <v>Заставнівського району</v>
          </cell>
          <cell r="H39">
            <v>0</v>
          </cell>
          <cell r="J39">
            <v>0.0007395833333333333</v>
          </cell>
          <cell r="K39">
            <v>132.57261410788382</v>
          </cell>
        </row>
        <row r="40">
          <cell r="B40">
            <v>106</v>
          </cell>
          <cell r="C40" t="str">
            <v>Проданюк Микола Миколай.</v>
          </cell>
          <cell r="D40" t="str">
            <v>ІІІ</v>
          </cell>
          <cell r="E40" t="str">
            <v>Сокирянський район</v>
          </cell>
          <cell r="F40" t="str">
            <v>Сокирянський район</v>
          </cell>
          <cell r="H40">
            <v>0</v>
          </cell>
          <cell r="J40">
            <v>0.0007445601851851852</v>
          </cell>
          <cell r="K40">
            <v>133.46473029045646</v>
          </cell>
        </row>
        <row r="41">
          <cell r="B41">
            <v>72</v>
          </cell>
          <cell r="C41" t="str">
            <v>Лахман Валентин Миколайович</v>
          </cell>
          <cell r="D41" t="str">
            <v>ІІ</v>
          </cell>
          <cell r="E41" t="str">
            <v>Сторожинецький район</v>
          </cell>
          <cell r="F41" t="str">
            <v>Сторожинецький район</v>
          </cell>
          <cell r="H41">
            <v>0</v>
          </cell>
          <cell r="J41">
            <v>0.0007449074074074073</v>
          </cell>
          <cell r="K41">
            <v>133.52697095435684</v>
          </cell>
        </row>
        <row r="42">
          <cell r="B42">
            <v>92</v>
          </cell>
          <cell r="C42" t="str">
            <v>Унгурян Євгеній Іванович</v>
          </cell>
          <cell r="D42" t="str">
            <v>ІІІ</v>
          </cell>
          <cell r="E42" t="str">
            <v>Глибоцький район</v>
          </cell>
          <cell r="F42" t="str">
            <v>Глибоцький ЦТКСЕУМ</v>
          </cell>
          <cell r="H42">
            <v>0</v>
          </cell>
          <cell r="J42">
            <v>0.0007552083333333333</v>
          </cell>
          <cell r="K42">
            <v>135.3734439834025</v>
          </cell>
        </row>
        <row r="43">
          <cell r="B43">
            <v>75</v>
          </cell>
          <cell r="C43" t="str">
            <v>Бока Георгій Васильович</v>
          </cell>
          <cell r="D43" t="str">
            <v>ІІІ</v>
          </cell>
          <cell r="E43" t="str">
            <v>Сторожинецький район</v>
          </cell>
          <cell r="F43" t="str">
            <v>Сторожинецький район</v>
          </cell>
          <cell r="H43">
            <v>0</v>
          </cell>
          <cell r="J43">
            <v>0.0007611111111111112</v>
          </cell>
          <cell r="K43">
            <v>136.43153526970954</v>
          </cell>
        </row>
        <row r="44">
          <cell r="B44">
            <v>121</v>
          </cell>
          <cell r="C44" t="str">
            <v>Олексюк Вадим Анатолійович</v>
          </cell>
          <cell r="D44">
            <v>0</v>
          </cell>
          <cell r="E44" t="str">
            <v>Кіцманський район</v>
          </cell>
          <cell r="F44" t="str">
            <v>Кіцманський район</v>
          </cell>
          <cell r="H44">
            <v>0</v>
          </cell>
          <cell r="J44">
            <v>0.000767824074074074</v>
          </cell>
          <cell r="K44">
            <v>137.6348547717842</v>
          </cell>
        </row>
        <row r="45">
          <cell r="B45">
            <v>33</v>
          </cell>
          <cell r="C45" t="str">
            <v>Бордіану Василь Ілліч</v>
          </cell>
          <cell r="D45" t="str">
            <v>ІІІ</v>
          </cell>
          <cell r="E45" t="str">
            <v>Герцаївський район</v>
          </cell>
          <cell r="F45" t="str">
            <v>Герцаївський район</v>
          </cell>
          <cell r="H45">
            <v>0</v>
          </cell>
          <cell r="J45">
            <v>0.0007748842592592591</v>
          </cell>
          <cell r="K45">
            <v>138.9004149377593</v>
          </cell>
        </row>
        <row r="46">
          <cell r="B46">
            <v>94</v>
          </cell>
          <cell r="C46" t="str">
            <v>Скутарь Микола Миколайович</v>
          </cell>
          <cell r="D46" t="str">
            <v>ІІІ</v>
          </cell>
          <cell r="E46" t="str">
            <v>Глибоцький район</v>
          </cell>
          <cell r="F46" t="str">
            <v>Глибоцький ЦТКСЕУМ</v>
          </cell>
          <cell r="H46">
            <v>0</v>
          </cell>
          <cell r="J46">
            <v>0.0007750000000000001</v>
          </cell>
          <cell r="K46">
            <v>138.92116182572616</v>
          </cell>
        </row>
        <row r="47">
          <cell r="B47">
            <v>74</v>
          </cell>
          <cell r="C47" t="str">
            <v>Вітюк Ілля Георгійович</v>
          </cell>
          <cell r="D47" t="str">
            <v>ІІІ</v>
          </cell>
          <cell r="E47" t="str">
            <v>Сторожинецький район</v>
          </cell>
          <cell r="F47" t="str">
            <v>Сторожинецький район</v>
          </cell>
          <cell r="H47">
            <v>0</v>
          </cell>
          <cell r="J47">
            <v>0.0007753472222222223</v>
          </cell>
          <cell r="K47">
            <v>138.98340248962657</v>
          </cell>
        </row>
        <row r="48">
          <cell r="B48">
            <v>13</v>
          </cell>
          <cell r="C48" t="str">
            <v>Продан Олег</v>
          </cell>
          <cell r="D48" t="str">
            <v>І ю</v>
          </cell>
          <cell r="E48" t="str">
            <v>Хотинський район</v>
          </cell>
          <cell r="F48" t="str">
            <v>Хотинський район</v>
          </cell>
          <cell r="H48">
            <v>0</v>
          </cell>
          <cell r="J48">
            <v>0.0008003472222222223</v>
          </cell>
          <cell r="K48">
            <v>143.46473029045643</v>
          </cell>
        </row>
        <row r="49">
          <cell r="B49">
            <v>116</v>
          </cell>
          <cell r="C49" t="str">
            <v>Лопатко Станіслав Олегович</v>
          </cell>
          <cell r="D49">
            <v>0</v>
          </cell>
          <cell r="E49" t="str">
            <v>Кельменецький район</v>
          </cell>
          <cell r="F49" t="str">
            <v>Кельменецький район</v>
          </cell>
          <cell r="H49">
            <v>0</v>
          </cell>
          <cell r="J49">
            <v>0.000808449074074074</v>
          </cell>
          <cell r="K49">
            <v>144.91701244813277</v>
          </cell>
        </row>
        <row r="50">
          <cell r="B50">
            <v>12</v>
          </cell>
          <cell r="C50" t="str">
            <v>Торопій Микола</v>
          </cell>
          <cell r="D50" t="str">
            <v>І ю</v>
          </cell>
          <cell r="E50" t="str">
            <v>Хотинський район</v>
          </cell>
          <cell r="F50" t="str">
            <v>Хотинський район</v>
          </cell>
          <cell r="H50">
            <v>0</v>
          </cell>
          <cell r="J50">
            <v>0.0008386574074074074</v>
          </cell>
          <cell r="K50">
            <v>150.33195020746888</v>
          </cell>
        </row>
        <row r="51">
          <cell r="B51">
            <v>14</v>
          </cell>
          <cell r="C51" t="str">
            <v>Рябой Сергій</v>
          </cell>
          <cell r="D51" t="str">
            <v>І ю</v>
          </cell>
          <cell r="E51" t="str">
            <v>Хотинський район</v>
          </cell>
          <cell r="F51" t="str">
            <v>Хотинський район</v>
          </cell>
          <cell r="H51">
            <v>0</v>
          </cell>
          <cell r="J51">
            <v>0.0008415509259259258</v>
          </cell>
          <cell r="K51">
            <v>150.850622406639</v>
          </cell>
        </row>
        <row r="52">
          <cell r="B52">
            <v>114</v>
          </cell>
          <cell r="C52" t="str">
            <v>Білий Артур Вікторович</v>
          </cell>
          <cell r="D52">
            <v>0</v>
          </cell>
          <cell r="E52" t="str">
            <v>Кельменецький район</v>
          </cell>
          <cell r="F52" t="str">
            <v>Кельменецький район</v>
          </cell>
          <cell r="H52">
            <v>0</v>
          </cell>
          <cell r="J52">
            <v>0.0008432870370370369</v>
          </cell>
          <cell r="K52">
            <v>151.16182572614105</v>
          </cell>
        </row>
        <row r="53">
          <cell r="B53">
            <v>63</v>
          </cell>
          <cell r="C53" t="str">
            <v>Литвинюк Микола Романович</v>
          </cell>
          <cell r="D53">
            <v>0</v>
          </cell>
          <cell r="E53" t="str">
            <v>Заставнівського району</v>
          </cell>
          <cell r="F53" t="str">
            <v>Заставнівського району</v>
          </cell>
          <cell r="H53">
            <v>0</v>
          </cell>
          <cell r="J53">
            <v>0.0008611111111111111</v>
          </cell>
          <cell r="K53">
            <v>154.35684647302907</v>
          </cell>
        </row>
        <row r="54">
          <cell r="B54">
            <v>11</v>
          </cell>
          <cell r="C54" t="str">
            <v>Продан Вадим</v>
          </cell>
          <cell r="D54" t="str">
            <v>І ю</v>
          </cell>
          <cell r="E54" t="str">
            <v>Хотинський район</v>
          </cell>
          <cell r="F54" t="str">
            <v>Хотинський район</v>
          </cell>
          <cell r="H54">
            <v>0</v>
          </cell>
          <cell r="J54">
            <v>0.0008900462962962963</v>
          </cell>
          <cell r="K54">
            <v>159.5435684647303</v>
          </cell>
        </row>
        <row r="55">
          <cell r="B55">
            <v>103</v>
          </cell>
          <cell r="C55" t="str">
            <v>Субота Андрій Іванович</v>
          </cell>
          <cell r="D55" t="str">
            <v>ІІІ</v>
          </cell>
          <cell r="E55" t="str">
            <v>Сокирянський район</v>
          </cell>
          <cell r="F55" t="str">
            <v>Сокирянський район</v>
          </cell>
          <cell r="H55">
            <v>0</v>
          </cell>
          <cell r="J55">
            <v>0.0008936342592592593</v>
          </cell>
          <cell r="K55">
            <v>160.18672199170126</v>
          </cell>
        </row>
        <row r="56">
          <cell r="B56">
            <v>115</v>
          </cell>
          <cell r="C56" t="str">
            <v>Мотрюк Юрій Вікторович</v>
          </cell>
          <cell r="D56">
            <v>0</v>
          </cell>
          <cell r="E56" t="str">
            <v>Кельменецький район</v>
          </cell>
          <cell r="F56" t="str">
            <v>Кельменецький район</v>
          </cell>
          <cell r="H56">
            <v>0</v>
          </cell>
          <cell r="J56">
            <v>0.0009255787037037036</v>
          </cell>
          <cell r="K56">
            <v>165.9128630705394</v>
          </cell>
        </row>
        <row r="57">
          <cell r="B57">
            <v>112</v>
          </cell>
          <cell r="C57" t="str">
            <v>Кушнір Олександр Костянтинович</v>
          </cell>
          <cell r="D57">
            <v>0</v>
          </cell>
          <cell r="E57" t="str">
            <v>Кельменецький район</v>
          </cell>
          <cell r="F57" t="str">
            <v>Кельменецький район</v>
          </cell>
          <cell r="H57">
            <v>0</v>
          </cell>
          <cell r="J57">
            <v>0.000944675925925926</v>
          </cell>
          <cell r="K57">
            <v>169.33609958506227</v>
          </cell>
        </row>
        <row r="58">
          <cell r="B58">
            <v>122</v>
          </cell>
          <cell r="C58" t="str">
            <v>Федорюк Іван Миколайович</v>
          </cell>
          <cell r="D58">
            <v>0</v>
          </cell>
          <cell r="E58" t="str">
            <v>Кіцманський район</v>
          </cell>
          <cell r="F58" t="str">
            <v>Кіцманський район</v>
          </cell>
          <cell r="H58">
            <v>0</v>
          </cell>
          <cell r="J58" t="str">
            <v>DS</v>
          </cell>
        </row>
        <row r="59">
          <cell r="B59">
            <v>64</v>
          </cell>
          <cell r="C59" t="str">
            <v>Костенюк Роман Романович</v>
          </cell>
          <cell r="D59" t="str">
            <v>ІІІ</v>
          </cell>
          <cell r="E59" t="str">
            <v>Заставнівського району</v>
          </cell>
          <cell r="F59" t="str">
            <v>Заставнівського району</v>
          </cell>
          <cell r="H59">
            <v>0</v>
          </cell>
          <cell r="J59" t="str">
            <v>DS</v>
          </cell>
        </row>
      </sheetData>
      <sheetData sheetId="10">
        <row r="8">
          <cell r="T8" t="str">
            <v>Ранг дистанції</v>
          </cell>
        </row>
        <row r="9">
          <cell r="C9" t="str">
            <v>Хлопці</v>
          </cell>
        </row>
        <row r="10">
          <cell r="B10" t="str">
            <v>№</v>
          </cell>
          <cell r="C10" t="str">
            <v>Призвіще учасників </v>
          </cell>
          <cell r="D10" t="str">
            <v>Розряд </v>
          </cell>
          <cell r="E10" t="str">
            <v>Регіон</v>
          </cell>
          <cell r="F10" t="str">
            <v>Команда</v>
          </cell>
          <cell r="G10" t="str">
            <v>Нагрудний номер</v>
          </cell>
          <cell r="H10" t="str">
            <v>Час на дистанції</v>
          </cell>
          <cell r="I10" t="str">
            <v>Ворота</v>
          </cell>
          <cell r="J10" t="str">
            <v>щелина</v>
          </cell>
          <cell r="K10" t="str">
            <v>Змейка</v>
          </cell>
          <cell r="L10" t="str">
            <v>Кільце</v>
          </cell>
          <cell r="M10" t="str">
            <v>Гойдалка</v>
          </cell>
          <cell r="N10" t="str">
            <v>Вісімка</v>
          </cell>
          <cell r="O10" t="str">
            <v>СТОП</v>
          </cell>
          <cell r="Q10" t="str">
            <v>Сума штрафу</v>
          </cell>
          <cell r="R10" t="str">
            <v>Штрафний час</v>
          </cell>
          <cell r="S10" t="str">
            <v>Результат</v>
          </cell>
          <cell r="T10" t="str">
            <v>Відносний результат</v>
          </cell>
        </row>
        <row r="11">
          <cell r="B11">
            <v>81</v>
          </cell>
          <cell r="C11" t="str">
            <v>Оларь Іван Сергійович</v>
          </cell>
          <cell r="D11" t="str">
            <v>КМС</v>
          </cell>
          <cell r="E11" t="str">
            <v>Глибоцький район</v>
          </cell>
          <cell r="F11" t="str">
            <v>Глибоцький район</v>
          </cell>
          <cell r="G11">
            <v>81</v>
          </cell>
          <cell r="H11">
            <v>0.0003531250000000001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0.0003531250000000001</v>
          </cell>
          <cell r="T11">
            <v>100</v>
          </cell>
        </row>
        <row r="12">
          <cell r="B12">
            <v>41</v>
          </cell>
          <cell r="C12" t="str">
            <v>Федюк Борис Васильович</v>
          </cell>
          <cell r="D12" t="str">
            <v>ІІІ</v>
          </cell>
          <cell r="E12" t="str">
            <v>Путильський район</v>
          </cell>
          <cell r="F12" t="str">
            <v>Путильський район</v>
          </cell>
          <cell r="G12">
            <v>41</v>
          </cell>
          <cell r="H12">
            <v>0.00036539351851851853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0.00036539351851851853</v>
          </cell>
          <cell r="T12">
            <v>103.47427073090788</v>
          </cell>
        </row>
        <row r="13">
          <cell r="B13">
            <v>42</v>
          </cell>
          <cell r="C13" t="str">
            <v>Довбуш Іван Іванович</v>
          </cell>
          <cell r="D13" t="str">
            <v>ІІІ</v>
          </cell>
          <cell r="E13" t="str">
            <v>Путильський район</v>
          </cell>
          <cell r="F13" t="str">
            <v>Путильський район</v>
          </cell>
          <cell r="G13">
            <v>42</v>
          </cell>
          <cell r="H13">
            <v>0.0003766203703703704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0.0003766203703703704</v>
          </cell>
          <cell r="T13">
            <v>106.65355621107832</v>
          </cell>
        </row>
        <row r="14">
          <cell r="B14">
            <v>74</v>
          </cell>
          <cell r="C14" t="str">
            <v>Вітюк Ілля Георгійович</v>
          </cell>
          <cell r="D14" t="str">
            <v>ІІІ</v>
          </cell>
          <cell r="E14" t="str">
            <v>Сторожинецький район</v>
          </cell>
          <cell r="F14" t="str">
            <v>Сторожинецький район</v>
          </cell>
          <cell r="G14">
            <v>74</v>
          </cell>
          <cell r="H14">
            <v>0.0003810185185185186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0.0003810185185185186</v>
          </cell>
          <cell r="T14">
            <v>107.89904949196985</v>
          </cell>
        </row>
        <row r="15">
          <cell r="B15">
            <v>96</v>
          </cell>
          <cell r="C15" t="str">
            <v>Марівцан Руслан Сергійович</v>
          </cell>
          <cell r="D15" t="str">
            <v>ІІІ</v>
          </cell>
          <cell r="E15" t="str">
            <v>Глибоцький район</v>
          </cell>
          <cell r="F15" t="str">
            <v>Глибоцький ЦТКСЕУМ</v>
          </cell>
          <cell r="G15">
            <v>96</v>
          </cell>
          <cell r="H15">
            <v>0.00039432870370370365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Q15">
            <v>0</v>
          </cell>
          <cell r="R15">
            <v>0</v>
          </cell>
          <cell r="S15">
            <v>0.00039432870370370365</v>
          </cell>
          <cell r="T15">
            <v>111.66830547361516</v>
          </cell>
        </row>
        <row r="16">
          <cell r="B16">
            <v>52</v>
          </cell>
          <cell r="C16" t="str">
            <v>Геба Дмитро</v>
          </cell>
          <cell r="D16" t="str">
            <v>ІІ</v>
          </cell>
          <cell r="E16" t="str">
            <v>Новоселицький район</v>
          </cell>
          <cell r="F16" t="str">
            <v>Новоселицький район</v>
          </cell>
          <cell r="G16">
            <v>52</v>
          </cell>
          <cell r="H16">
            <v>0.00040995370370370377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  <cell r="R16">
            <v>0</v>
          </cell>
          <cell r="S16">
            <v>0.00040995370370370377</v>
          </cell>
          <cell r="T16">
            <v>116.09308423467715</v>
          </cell>
        </row>
        <row r="17">
          <cell r="B17">
            <v>83</v>
          </cell>
          <cell r="C17" t="str">
            <v>Дулгер Мар’ян Валерійович</v>
          </cell>
          <cell r="D17" t="str">
            <v>ІІ</v>
          </cell>
          <cell r="E17" t="str">
            <v>Глибоцький район</v>
          </cell>
          <cell r="F17" t="str">
            <v>Глибоцький район</v>
          </cell>
          <cell r="G17">
            <v>83</v>
          </cell>
          <cell r="H17">
            <v>0.0004116898148148148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Q17">
            <v>0</v>
          </cell>
          <cell r="R17">
            <v>0</v>
          </cell>
          <cell r="S17">
            <v>0.0004116898148148148</v>
          </cell>
          <cell r="T17">
            <v>116.58472631923958</v>
          </cell>
        </row>
        <row r="18">
          <cell r="B18">
            <v>75</v>
          </cell>
          <cell r="C18" t="str">
            <v>Бока Георгій Васильович</v>
          </cell>
          <cell r="D18" t="str">
            <v>ІІІ</v>
          </cell>
          <cell r="E18" t="str">
            <v>Сторожинецький район</v>
          </cell>
          <cell r="F18" t="str">
            <v>Сторожинецький район</v>
          </cell>
          <cell r="G18">
            <v>75</v>
          </cell>
          <cell r="H18">
            <v>0.00042118055555555555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  <cell r="R18">
            <v>0</v>
          </cell>
          <cell r="S18">
            <v>0.00042118055555555555</v>
          </cell>
          <cell r="T18">
            <v>119.27236971484756</v>
          </cell>
        </row>
        <row r="19">
          <cell r="B19">
            <v>82</v>
          </cell>
          <cell r="C19" t="str">
            <v>Фретеучан Денис Васильович</v>
          </cell>
          <cell r="D19" t="str">
            <v>КМС</v>
          </cell>
          <cell r="E19" t="str">
            <v>Глибоцький район</v>
          </cell>
          <cell r="F19" t="str">
            <v>Глибоцький район</v>
          </cell>
          <cell r="G19">
            <v>82</v>
          </cell>
          <cell r="H19">
            <v>0.00038310185185185186</v>
          </cell>
          <cell r="I19">
            <v>0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1</v>
          </cell>
          <cell r="R19">
            <v>5.7870370370370366E-05</v>
          </cell>
          <cell r="S19">
            <v>0.0004409722222222222</v>
          </cell>
          <cell r="T19">
            <v>124.87708947885936</v>
          </cell>
        </row>
        <row r="20">
          <cell r="B20">
            <v>53</v>
          </cell>
          <cell r="C20" t="str">
            <v>Падурій Авель</v>
          </cell>
          <cell r="D20" t="str">
            <v>ІІІ</v>
          </cell>
          <cell r="E20" t="str">
            <v>Новоселицький район</v>
          </cell>
          <cell r="F20" t="str">
            <v>Новоселицький район</v>
          </cell>
          <cell r="G20">
            <v>53</v>
          </cell>
          <cell r="H20">
            <v>0.0004482638888888889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0.0004482638888888889</v>
          </cell>
          <cell r="T20">
            <v>126.9419862340216</v>
          </cell>
        </row>
        <row r="21">
          <cell r="B21">
            <v>93</v>
          </cell>
          <cell r="C21" t="str">
            <v>Іліюк Іонуць-Дануць Георгійович</v>
          </cell>
          <cell r="D21" t="str">
            <v>ІІІ</v>
          </cell>
          <cell r="E21" t="str">
            <v>Глибоцький район</v>
          </cell>
          <cell r="F21" t="str">
            <v>Глибоцький ЦТКСЕУМ</v>
          </cell>
          <cell r="G21">
            <v>93</v>
          </cell>
          <cell r="H21">
            <v>0.00046597222222222217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0.00046597222222222217</v>
          </cell>
          <cell r="T21">
            <v>131.95673549655845</v>
          </cell>
        </row>
        <row r="22">
          <cell r="B22">
            <v>84</v>
          </cell>
          <cell r="C22" t="str">
            <v>Гринку Маріус Костянтинович</v>
          </cell>
          <cell r="D22" t="str">
            <v>ІІ</v>
          </cell>
          <cell r="E22" t="str">
            <v>Глибоцький район</v>
          </cell>
          <cell r="F22" t="str">
            <v>Глибоцький район</v>
          </cell>
          <cell r="G22">
            <v>84</v>
          </cell>
          <cell r="H22">
            <v>0.0005010416666666667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0.0005010416666666667</v>
          </cell>
          <cell r="T22">
            <v>141.88790560471972</v>
          </cell>
        </row>
        <row r="23">
          <cell r="B23">
            <v>43</v>
          </cell>
          <cell r="C23" t="str">
            <v>Торак Сергій Анатолійович </v>
          </cell>
          <cell r="D23" t="str">
            <v>ІІІ</v>
          </cell>
          <cell r="E23" t="str">
            <v>Путильський район</v>
          </cell>
          <cell r="F23" t="str">
            <v>Путильський район</v>
          </cell>
          <cell r="G23">
            <v>43</v>
          </cell>
          <cell r="H23">
            <v>0.0004598379629629629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</v>
          </cell>
          <cell r="Q23">
            <v>1</v>
          </cell>
          <cell r="R23">
            <v>5.7870370370370366E-05</v>
          </cell>
          <cell r="S23">
            <v>0.0005177083333333332</v>
          </cell>
          <cell r="T23">
            <v>146.60766961651913</v>
          </cell>
        </row>
        <row r="24">
          <cell r="B24">
            <v>124</v>
          </cell>
          <cell r="C24" t="str">
            <v>Максимюк Сергій Миклайович</v>
          </cell>
          <cell r="D24">
            <v>0</v>
          </cell>
          <cell r="E24" t="str">
            <v>Кіцманський район</v>
          </cell>
          <cell r="F24" t="str">
            <v>Кіцманський район</v>
          </cell>
          <cell r="G24">
            <v>124</v>
          </cell>
          <cell r="H24">
            <v>0.0004674768518518519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Q24">
            <v>1</v>
          </cell>
          <cell r="R24">
            <v>5.7870370370370366E-05</v>
          </cell>
          <cell r="S24">
            <v>0.0005253472222222223</v>
          </cell>
          <cell r="T24">
            <v>148.7708947885939</v>
          </cell>
        </row>
        <row r="25">
          <cell r="B25">
            <v>31</v>
          </cell>
          <cell r="C25" t="str">
            <v>Губан Михайло Михайлович</v>
          </cell>
          <cell r="D25" t="str">
            <v>ІІІ</v>
          </cell>
          <cell r="E25" t="str">
            <v>Герцаївський район</v>
          </cell>
          <cell r="F25" t="str">
            <v>Герцаївський район</v>
          </cell>
          <cell r="G25">
            <v>31</v>
          </cell>
          <cell r="H25">
            <v>0.0005010416666666667</v>
          </cell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Q25">
            <v>1</v>
          </cell>
          <cell r="R25">
            <v>5.7870370370370366E-05</v>
          </cell>
          <cell r="S25">
            <v>0.000558912037037037</v>
          </cell>
          <cell r="T25">
            <v>158.27597509013432</v>
          </cell>
        </row>
        <row r="26">
          <cell r="B26">
            <v>135</v>
          </cell>
          <cell r="C26" t="str">
            <v>Вийчук Василь Миколайович</v>
          </cell>
          <cell r="D26" t="str">
            <v>ІІІ</v>
          </cell>
          <cell r="E26" t="str">
            <v>Вижницький район</v>
          </cell>
          <cell r="F26" t="str">
            <v>Вижницький район</v>
          </cell>
          <cell r="G26">
            <v>135</v>
          </cell>
          <cell r="H26">
            <v>0.00046203703703703706</v>
          </cell>
          <cell r="I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1</v>
          </cell>
          <cell r="Q26">
            <v>2</v>
          </cell>
          <cell r="R26">
            <v>0.00011574074074074073</v>
          </cell>
          <cell r="S26">
            <v>0.0005777777777777778</v>
          </cell>
          <cell r="T26">
            <v>163.6184857423795</v>
          </cell>
        </row>
        <row r="27">
          <cell r="B27">
            <v>13</v>
          </cell>
          <cell r="C27" t="str">
            <v>Продан Олег</v>
          </cell>
          <cell r="D27" t="str">
            <v>І ю</v>
          </cell>
          <cell r="E27" t="str">
            <v>Хотинський район</v>
          </cell>
          <cell r="F27" t="str">
            <v>Хотинський район</v>
          </cell>
          <cell r="G27">
            <v>13</v>
          </cell>
          <cell r="H27">
            <v>0.000581712962962963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0.000581712962962963</v>
          </cell>
          <cell r="T27">
            <v>164.73287446738772</v>
          </cell>
        </row>
        <row r="28">
          <cell r="B28">
            <v>23</v>
          </cell>
          <cell r="C28" t="str">
            <v>Кушнірюк Богдан Ігорович</v>
          </cell>
          <cell r="D28" t="str">
            <v>ІІІ</v>
          </cell>
          <cell r="E28" t="str">
            <v>м.Чернівці</v>
          </cell>
          <cell r="F28" t="str">
            <v>м.Чернівці</v>
          </cell>
          <cell r="G28">
            <v>23</v>
          </cell>
          <cell r="H28">
            <v>0.0003415509259259259</v>
          </cell>
          <cell r="I28">
            <v>5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5</v>
          </cell>
          <cell r="R28">
            <v>0.00028935185185185184</v>
          </cell>
          <cell r="S28">
            <v>0.0006309027777777778</v>
          </cell>
          <cell r="T28">
            <v>178.6627335299901</v>
          </cell>
        </row>
        <row r="29">
          <cell r="B29">
            <v>122</v>
          </cell>
          <cell r="C29" t="str">
            <v>Федорюк Іван Миколайович</v>
          </cell>
          <cell r="D29">
            <v>0</v>
          </cell>
          <cell r="E29" t="str">
            <v>Кіцманський район</v>
          </cell>
          <cell r="F29" t="str">
            <v>Кіцманський район</v>
          </cell>
          <cell r="G29">
            <v>122</v>
          </cell>
          <cell r="H29">
            <v>0.00046817129629629634</v>
          </cell>
          <cell r="I29">
            <v>0</v>
          </cell>
          <cell r="K29">
            <v>0</v>
          </cell>
          <cell r="L29">
            <v>0</v>
          </cell>
          <cell r="M29">
            <v>1</v>
          </cell>
          <cell r="N29">
            <v>1</v>
          </cell>
          <cell r="O29">
            <v>1</v>
          </cell>
          <cell r="Q29">
            <v>3</v>
          </cell>
          <cell r="R29">
            <v>0.0001736111111111111</v>
          </cell>
          <cell r="S29">
            <v>0.0006417824074074074</v>
          </cell>
          <cell r="T29">
            <v>181.7436905932481</v>
          </cell>
        </row>
        <row r="30">
          <cell r="B30">
            <v>72</v>
          </cell>
          <cell r="C30" t="str">
            <v>Лахман Валентин Миколайович</v>
          </cell>
          <cell r="D30" t="str">
            <v>ІІ</v>
          </cell>
          <cell r="E30" t="str">
            <v>Сторожинецький район</v>
          </cell>
          <cell r="F30" t="str">
            <v>Сторожинецький район</v>
          </cell>
          <cell r="G30">
            <v>72</v>
          </cell>
          <cell r="H30">
            <v>0.00047037037037037034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2</v>
          </cell>
          <cell r="O30">
            <v>1</v>
          </cell>
          <cell r="Q30">
            <v>3</v>
          </cell>
          <cell r="R30">
            <v>0.0001736111111111111</v>
          </cell>
          <cell r="S30">
            <v>0.0006439814814814815</v>
          </cell>
          <cell r="T30">
            <v>182.36643723369383</v>
          </cell>
        </row>
        <row r="31">
          <cell r="B31">
            <v>34</v>
          </cell>
          <cell r="C31" t="str">
            <v>Герман Олексій Віталійович</v>
          </cell>
          <cell r="D31" t="str">
            <v>ІІІ</v>
          </cell>
          <cell r="E31" t="str">
            <v>Герцаївський район</v>
          </cell>
          <cell r="F31" t="str">
            <v>Герцаївський район</v>
          </cell>
          <cell r="G31">
            <v>34</v>
          </cell>
          <cell r="H31">
            <v>0.00047569444444444444</v>
          </cell>
          <cell r="I31">
            <v>0</v>
          </cell>
          <cell r="K31">
            <v>3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3</v>
          </cell>
          <cell r="R31">
            <v>0.0001736111111111111</v>
          </cell>
          <cell r="S31">
            <v>0.0006493055555555555</v>
          </cell>
          <cell r="T31">
            <v>183.87413962635196</v>
          </cell>
        </row>
        <row r="32">
          <cell r="B32">
            <v>32</v>
          </cell>
          <cell r="C32" t="str">
            <v>Біля Дмитро Дмитрович</v>
          </cell>
          <cell r="D32" t="str">
            <v>ІІІ</v>
          </cell>
          <cell r="E32" t="str">
            <v>Герцаївський район</v>
          </cell>
          <cell r="F32" t="str">
            <v>Герцаївський район</v>
          </cell>
          <cell r="G32">
            <v>32</v>
          </cell>
          <cell r="H32">
            <v>0.00048263888888888895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3</v>
          </cell>
          <cell r="O32">
            <v>0</v>
          </cell>
          <cell r="Q32">
            <v>3</v>
          </cell>
          <cell r="R32">
            <v>0.0001736111111111111</v>
          </cell>
          <cell r="S32">
            <v>0.00065625</v>
          </cell>
          <cell r="T32">
            <v>185.84070796460173</v>
          </cell>
        </row>
        <row r="33">
          <cell r="B33">
            <v>123</v>
          </cell>
          <cell r="C33" t="str">
            <v>Федорюк Павло Іванович</v>
          </cell>
          <cell r="D33">
            <v>0</v>
          </cell>
          <cell r="E33" t="str">
            <v>Кіцманський район</v>
          </cell>
          <cell r="F33" t="str">
            <v>Кіцманський район</v>
          </cell>
          <cell r="G33">
            <v>123</v>
          </cell>
          <cell r="H33">
            <v>0.0004421296296296296</v>
          </cell>
          <cell r="I33">
            <v>0</v>
          </cell>
          <cell r="K33">
            <v>3</v>
          </cell>
          <cell r="L33">
            <v>0</v>
          </cell>
          <cell r="M33">
            <v>0</v>
          </cell>
          <cell r="N33">
            <v>1</v>
          </cell>
          <cell r="O33">
            <v>0</v>
          </cell>
          <cell r="Q33">
            <v>4</v>
          </cell>
          <cell r="R33">
            <v>0.00023148148148148146</v>
          </cell>
          <cell r="S33">
            <v>0.000673611111111111</v>
          </cell>
          <cell r="T33">
            <v>190.75712881022608</v>
          </cell>
        </row>
        <row r="34">
          <cell r="B34">
            <v>136</v>
          </cell>
          <cell r="C34" t="str">
            <v>Дутчак Петро Васильович</v>
          </cell>
          <cell r="D34" t="str">
            <v>ІІІ</v>
          </cell>
          <cell r="E34" t="str">
            <v>Вижницький район</v>
          </cell>
          <cell r="F34" t="str">
            <v>Вижницький район</v>
          </cell>
          <cell r="G34">
            <v>136</v>
          </cell>
          <cell r="H34">
            <v>0.0005219907407407407</v>
          </cell>
          <cell r="I34">
            <v>0</v>
          </cell>
          <cell r="K34">
            <v>2</v>
          </cell>
          <cell r="L34">
            <v>0</v>
          </cell>
          <cell r="M34">
            <v>0</v>
          </cell>
          <cell r="N34">
            <v>0</v>
          </cell>
          <cell r="O34">
            <v>1</v>
          </cell>
          <cell r="Q34">
            <v>3</v>
          </cell>
          <cell r="R34">
            <v>0.0001736111111111111</v>
          </cell>
          <cell r="S34">
            <v>0.0006956018518518518</v>
          </cell>
          <cell r="T34">
            <v>196.98459521468362</v>
          </cell>
        </row>
        <row r="35">
          <cell r="B35">
            <v>46</v>
          </cell>
          <cell r="C35" t="str">
            <v>Чевюк Нікіта Вікторович</v>
          </cell>
          <cell r="D35" t="str">
            <v>ІІІ</v>
          </cell>
          <cell r="E35" t="str">
            <v>Путильський район</v>
          </cell>
          <cell r="F35" t="str">
            <v>Путильський район</v>
          </cell>
          <cell r="G35">
            <v>46</v>
          </cell>
          <cell r="H35">
            <v>0.0004164351851851851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5</v>
          </cell>
          <cell r="Q35">
            <v>5</v>
          </cell>
          <cell r="R35">
            <v>0.00028935185185185184</v>
          </cell>
          <cell r="S35">
            <v>0.0007057870370370369</v>
          </cell>
          <cell r="T35">
            <v>199.8688954441166</v>
          </cell>
        </row>
        <row r="36">
          <cell r="B36">
            <v>25</v>
          </cell>
          <cell r="C36" t="str">
            <v>Михайлюк Олександр Михайлович</v>
          </cell>
          <cell r="D36" t="str">
            <v>ІІІ</v>
          </cell>
          <cell r="E36" t="str">
            <v>м.Чернівці</v>
          </cell>
          <cell r="F36" t="str">
            <v>м.Чернівці</v>
          </cell>
          <cell r="G36">
            <v>25</v>
          </cell>
          <cell r="H36">
            <v>0.0004409722222222222</v>
          </cell>
          <cell r="I36">
            <v>0</v>
          </cell>
          <cell r="K36">
            <v>0</v>
          </cell>
          <cell r="L36">
            <v>0</v>
          </cell>
          <cell r="M36">
            <v>5</v>
          </cell>
          <cell r="N36">
            <v>0</v>
          </cell>
          <cell r="O36">
            <v>0</v>
          </cell>
          <cell r="Q36">
            <v>5</v>
          </cell>
          <cell r="R36">
            <v>0.00028935185185185184</v>
          </cell>
          <cell r="S36">
            <v>0.000730324074074074</v>
          </cell>
          <cell r="T36">
            <v>206.8174369059324</v>
          </cell>
        </row>
        <row r="37">
          <cell r="B37">
            <v>33</v>
          </cell>
          <cell r="C37" t="str">
            <v>Бордіану Василь Ілліч</v>
          </cell>
          <cell r="D37" t="str">
            <v>ІІІ</v>
          </cell>
          <cell r="E37" t="str">
            <v>Герцаївський район</v>
          </cell>
          <cell r="F37" t="str">
            <v>Герцаївський район</v>
          </cell>
          <cell r="G37">
            <v>33</v>
          </cell>
          <cell r="H37">
            <v>0.0006211805555555556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2</v>
          </cell>
          <cell r="O37">
            <v>0</v>
          </cell>
          <cell r="Q37">
            <v>2</v>
          </cell>
          <cell r="R37">
            <v>0.00011574074074074073</v>
          </cell>
          <cell r="S37">
            <v>0.0007369212962962963</v>
          </cell>
          <cell r="T37">
            <v>208.6856768272697</v>
          </cell>
        </row>
        <row r="38">
          <cell r="B38">
            <v>24</v>
          </cell>
          <cell r="C38" t="str">
            <v>Лещинский Максим Костянтинович</v>
          </cell>
          <cell r="D38" t="str">
            <v>ІІІ</v>
          </cell>
          <cell r="E38" t="str">
            <v>м.Чернівці</v>
          </cell>
          <cell r="F38" t="str">
            <v>м.Чернівці</v>
          </cell>
          <cell r="G38">
            <v>24</v>
          </cell>
          <cell r="H38">
            <v>0.0004671296296296296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5</v>
          </cell>
          <cell r="Q38">
            <v>5</v>
          </cell>
          <cell r="R38">
            <v>0.00028935185185185184</v>
          </cell>
          <cell r="S38">
            <v>0.0007564814814814815</v>
          </cell>
          <cell r="T38">
            <v>214.22484431333984</v>
          </cell>
        </row>
        <row r="39">
          <cell r="B39">
            <v>133</v>
          </cell>
          <cell r="C39" t="str">
            <v>Балабушенко Григорій Сергійович</v>
          </cell>
          <cell r="D39" t="str">
            <v>ІІІ</v>
          </cell>
          <cell r="E39" t="str">
            <v>Вижницький район</v>
          </cell>
          <cell r="F39" t="str">
            <v>Вижницький район</v>
          </cell>
          <cell r="G39">
            <v>133</v>
          </cell>
          <cell r="H39">
            <v>0.000540162037037037</v>
          </cell>
          <cell r="I39">
            <v>0</v>
          </cell>
          <cell r="K39">
            <v>1</v>
          </cell>
          <cell r="L39">
            <v>0</v>
          </cell>
          <cell r="M39">
            <v>0</v>
          </cell>
          <cell r="N39">
            <v>3</v>
          </cell>
          <cell r="O39">
            <v>0</v>
          </cell>
          <cell r="Q39">
            <v>4</v>
          </cell>
          <cell r="R39">
            <v>0.00023148148148148146</v>
          </cell>
          <cell r="S39">
            <v>0.0007716435185185185</v>
          </cell>
          <cell r="T39">
            <v>218.51851851851848</v>
          </cell>
        </row>
        <row r="40">
          <cell r="B40">
            <v>114</v>
          </cell>
          <cell r="C40" t="str">
            <v>Білий Артур Вікторович</v>
          </cell>
          <cell r="D40">
            <v>0</v>
          </cell>
          <cell r="E40" t="str">
            <v>Кельменецький район</v>
          </cell>
          <cell r="F40" t="str">
            <v>Кельменецький район</v>
          </cell>
          <cell r="G40">
            <v>114</v>
          </cell>
          <cell r="H40">
            <v>0.0005100694444444445</v>
          </cell>
          <cell r="I40">
            <v>0</v>
          </cell>
          <cell r="K40">
            <v>3</v>
          </cell>
          <cell r="L40">
            <v>0</v>
          </cell>
          <cell r="M40">
            <v>0</v>
          </cell>
          <cell r="N40">
            <v>1</v>
          </cell>
          <cell r="O40">
            <v>1</v>
          </cell>
          <cell r="Q40">
            <v>5</v>
          </cell>
          <cell r="R40">
            <v>0.00028935185185185184</v>
          </cell>
          <cell r="S40">
            <v>0.0007994212962962963</v>
          </cell>
          <cell r="T40">
            <v>226.38479187151748</v>
          </cell>
        </row>
        <row r="41">
          <cell r="B41">
            <v>63</v>
          </cell>
          <cell r="C41" t="str">
            <v>Литвинюк Микола Романович</v>
          </cell>
          <cell r="D41">
            <v>0</v>
          </cell>
          <cell r="E41" t="str">
            <v>Заставнівського району</v>
          </cell>
          <cell r="F41" t="str">
            <v>Заставнівського району</v>
          </cell>
          <cell r="G41">
            <v>63</v>
          </cell>
          <cell r="H41">
            <v>0.0005469907407407407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5</v>
          </cell>
          <cell r="Q41">
            <v>5</v>
          </cell>
          <cell r="R41">
            <v>0.00028935185185185184</v>
          </cell>
          <cell r="S41">
            <v>0.0008363425925925925</v>
          </cell>
          <cell r="T41">
            <v>236.84038020321196</v>
          </cell>
        </row>
        <row r="42">
          <cell r="B42">
            <v>55</v>
          </cell>
          <cell r="C42" t="str">
            <v>Андрусяк Дмитро</v>
          </cell>
          <cell r="D42" t="str">
            <v>ІІІ</v>
          </cell>
          <cell r="E42" t="str">
            <v>Новоселицький район</v>
          </cell>
          <cell r="F42" t="str">
            <v>Новоселицький район</v>
          </cell>
          <cell r="G42">
            <v>55</v>
          </cell>
          <cell r="H42">
            <v>0.00043125</v>
          </cell>
          <cell r="I42">
            <v>0</v>
          </cell>
          <cell r="K42">
            <v>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7</v>
          </cell>
          <cell r="R42">
            <v>0.0004050925925925926</v>
          </cell>
          <cell r="S42">
            <v>0.0008363425925925925</v>
          </cell>
          <cell r="T42">
            <v>236.84038020321196</v>
          </cell>
        </row>
        <row r="43">
          <cell r="B43">
            <v>65</v>
          </cell>
          <cell r="C43" t="str">
            <v>Буковський Богдан Віталійович</v>
          </cell>
          <cell r="D43">
            <v>0</v>
          </cell>
          <cell r="E43" t="str">
            <v>Заставнівського району</v>
          </cell>
          <cell r="F43" t="str">
            <v>Заставнівського району</v>
          </cell>
          <cell r="G43">
            <v>65</v>
          </cell>
          <cell r="H43">
            <v>0.0005976851851851851</v>
          </cell>
          <cell r="I43">
            <v>5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5</v>
          </cell>
          <cell r="R43">
            <v>0.00028935185185185184</v>
          </cell>
          <cell r="S43">
            <v>0.000887037037037037</v>
          </cell>
          <cell r="T43">
            <v>251.1963290724352</v>
          </cell>
        </row>
        <row r="44">
          <cell r="B44">
            <v>62</v>
          </cell>
          <cell r="C44" t="str">
            <v>Костенюк Ілля Васильович</v>
          </cell>
          <cell r="D44">
            <v>0</v>
          </cell>
          <cell r="E44" t="str">
            <v>Заставнівського району</v>
          </cell>
          <cell r="F44" t="str">
            <v>Заставнівського району</v>
          </cell>
          <cell r="G44">
            <v>62</v>
          </cell>
          <cell r="H44">
            <v>0.00039120370370370367</v>
          </cell>
          <cell r="I44">
            <v>5</v>
          </cell>
          <cell r="K44">
            <v>0</v>
          </cell>
          <cell r="L44">
            <v>3</v>
          </cell>
          <cell r="M44">
            <v>0</v>
          </cell>
          <cell r="N44">
            <v>2</v>
          </cell>
          <cell r="O44">
            <v>0</v>
          </cell>
          <cell r="Q44">
            <v>10</v>
          </cell>
          <cell r="R44">
            <v>0.0005787037037037037</v>
          </cell>
          <cell r="S44">
            <v>0.0009699074074074074</v>
          </cell>
          <cell r="T44">
            <v>274.6640445755489</v>
          </cell>
        </row>
        <row r="45">
          <cell r="B45">
            <v>121</v>
          </cell>
          <cell r="C45" t="str">
            <v>Олексюк Вадим Анатолійович</v>
          </cell>
          <cell r="D45">
            <v>0</v>
          </cell>
          <cell r="E45" t="str">
            <v>Кіцманський район</v>
          </cell>
          <cell r="F45" t="str">
            <v>Кіцманський район</v>
          </cell>
          <cell r="G45">
            <v>121</v>
          </cell>
          <cell r="H45">
            <v>0.0004790509259259259</v>
          </cell>
          <cell r="I45">
            <v>0</v>
          </cell>
          <cell r="K45">
            <v>4</v>
          </cell>
          <cell r="L45">
            <v>0</v>
          </cell>
          <cell r="M45">
            <v>0</v>
          </cell>
          <cell r="N45">
            <v>4</v>
          </cell>
          <cell r="O45">
            <v>1</v>
          </cell>
          <cell r="Q45">
            <v>9</v>
          </cell>
          <cell r="R45">
            <v>0.0005208333333333333</v>
          </cell>
          <cell r="S45">
            <v>0.0009998842592592592</v>
          </cell>
          <cell r="T45">
            <v>283.15306456899367</v>
          </cell>
        </row>
        <row r="46">
          <cell r="B46">
            <v>113</v>
          </cell>
          <cell r="C46" t="str">
            <v>Жирун Владислав Олегович</v>
          </cell>
          <cell r="D46">
            <v>0</v>
          </cell>
          <cell r="E46" t="str">
            <v>Кельменецький район</v>
          </cell>
          <cell r="F46" t="str">
            <v>Кельменецький район</v>
          </cell>
          <cell r="G46">
            <v>113</v>
          </cell>
          <cell r="H46">
            <v>0.00048263888888888895</v>
          </cell>
          <cell r="I46">
            <v>0</v>
          </cell>
          <cell r="K46">
            <v>0</v>
          </cell>
          <cell r="L46">
            <v>0</v>
          </cell>
          <cell r="M46">
            <v>0</v>
          </cell>
          <cell r="N46">
            <v>10</v>
          </cell>
          <cell r="O46">
            <v>0</v>
          </cell>
          <cell r="Q46">
            <v>10</v>
          </cell>
          <cell r="R46">
            <v>0.0005787037037037037</v>
          </cell>
          <cell r="S46">
            <v>0.0010613425925925927</v>
          </cell>
          <cell r="T46">
            <v>300.55719436250405</v>
          </cell>
        </row>
        <row r="47">
          <cell r="B47">
            <v>12</v>
          </cell>
          <cell r="C47" t="str">
            <v>Торопій Микола</v>
          </cell>
          <cell r="D47" t="str">
            <v>І ю</v>
          </cell>
          <cell r="E47" t="str">
            <v>Хотинський район</v>
          </cell>
          <cell r="F47" t="str">
            <v>Хотинський район</v>
          </cell>
          <cell r="G47">
            <v>12</v>
          </cell>
          <cell r="H47">
            <v>0.0005177083333333332</v>
          </cell>
          <cell r="I47">
            <v>0</v>
          </cell>
          <cell r="K47">
            <v>3</v>
          </cell>
          <cell r="L47">
            <v>1</v>
          </cell>
          <cell r="M47">
            <v>0</v>
          </cell>
          <cell r="N47">
            <v>5</v>
          </cell>
          <cell r="O47">
            <v>1</v>
          </cell>
          <cell r="Q47">
            <v>10</v>
          </cell>
          <cell r="R47">
            <v>0.0005787037037037037</v>
          </cell>
          <cell r="S47">
            <v>0.0010964120370370368</v>
          </cell>
          <cell r="T47">
            <v>310.4883644706652</v>
          </cell>
        </row>
        <row r="48">
          <cell r="B48">
            <v>11</v>
          </cell>
          <cell r="C48" t="str">
            <v>Продан Вадим</v>
          </cell>
          <cell r="D48" t="str">
            <v>І ю</v>
          </cell>
          <cell r="E48" t="str">
            <v>Хотинський район</v>
          </cell>
          <cell r="F48" t="str">
            <v>Хотинський район</v>
          </cell>
          <cell r="G48">
            <v>11</v>
          </cell>
          <cell r="H48">
            <v>0.0005423611111111112</v>
          </cell>
          <cell r="I48">
            <v>0</v>
          </cell>
          <cell r="K48">
            <v>6</v>
          </cell>
          <cell r="L48">
            <v>0</v>
          </cell>
          <cell r="M48">
            <v>0</v>
          </cell>
          <cell r="N48">
            <v>3</v>
          </cell>
          <cell r="O48">
            <v>1</v>
          </cell>
          <cell r="Q48">
            <v>10</v>
          </cell>
          <cell r="R48">
            <v>0.0005787037037037037</v>
          </cell>
          <cell r="S48">
            <v>0.0011210648148148148</v>
          </cell>
          <cell r="T48">
            <v>317.46968207145187</v>
          </cell>
        </row>
        <row r="49">
          <cell r="B49">
            <v>106</v>
          </cell>
          <cell r="C49" t="str">
            <v>Проданюк Микола Миколай.</v>
          </cell>
          <cell r="D49" t="str">
            <v>ІІІ</v>
          </cell>
          <cell r="E49" t="str">
            <v>Сокирянський район</v>
          </cell>
          <cell r="F49" t="str">
            <v>Сокирянський район</v>
          </cell>
          <cell r="G49">
            <v>106</v>
          </cell>
          <cell r="H49">
            <v>0.0005180555555555556</v>
          </cell>
          <cell r="I49">
            <v>0</v>
          </cell>
          <cell r="K49">
            <v>0</v>
          </cell>
          <cell r="L49">
            <v>0</v>
          </cell>
          <cell r="M49">
            <v>0</v>
          </cell>
          <cell r="N49">
            <v>10</v>
          </cell>
          <cell r="O49">
            <v>1</v>
          </cell>
          <cell r="Q49">
            <v>11</v>
          </cell>
          <cell r="R49">
            <v>0.000636574074074074</v>
          </cell>
          <cell r="S49">
            <v>0.0011546296296296296</v>
          </cell>
          <cell r="T49">
            <v>326.9747623729924</v>
          </cell>
        </row>
        <row r="50">
          <cell r="B50">
            <v>115</v>
          </cell>
          <cell r="C50" t="str">
            <v>Мотрюк Юрій Вікторович</v>
          </cell>
          <cell r="D50">
            <v>0</v>
          </cell>
          <cell r="E50" t="str">
            <v>Кельменецький район</v>
          </cell>
          <cell r="F50" t="str">
            <v>Кельменецький район</v>
          </cell>
          <cell r="G50">
            <v>115</v>
          </cell>
          <cell r="H50">
            <v>0.0004822916666666667</v>
          </cell>
          <cell r="I50">
            <v>0</v>
          </cell>
          <cell r="K50">
            <v>0</v>
          </cell>
          <cell r="L50">
            <v>3</v>
          </cell>
          <cell r="M50">
            <v>0</v>
          </cell>
          <cell r="N50">
            <v>10</v>
          </cell>
          <cell r="O50">
            <v>0</v>
          </cell>
          <cell r="Q50">
            <v>13</v>
          </cell>
          <cell r="R50">
            <v>0.0007523148148148147</v>
          </cell>
          <cell r="S50">
            <v>0.0012346064814814815</v>
          </cell>
          <cell r="T50">
            <v>349.62307440183537</v>
          </cell>
        </row>
        <row r="51">
          <cell r="B51">
            <v>134</v>
          </cell>
          <cell r="C51" t="str">
            <v>Павлюк Вадим Васильович</v>
          </cell>
          <cell r="D51" t="str">
            <v>ІІІ</v>
          </cell>
          <cell r="E51" t="str">
            <v>Вижницький район</v>
          </cell>
          <cell r="F51" t="str">
            <v>Вижницький район</v>
          </cell>
          <cell r="G51">
            <v>134</v>
          </cell>
          <cell r="H51">
            <v>0.000637037037037037</v>
          </cell>
          <cell r="I51">
            <v>0</v>
          </cell>
          <cell r="K51">
            <v>2</v>
          </cell>
          <cell r="L51">
            <v>0</v>
          </cell>
          <cell r="M51">
            <v>0</v>
          </cell>
          <cell r="N51">
            <v>6</v>
          </cell>
          <cell r="O51">
            <v>5</v>
          </cell>
          <cell r="Q51">
            <v>13</v>
          </cell>
          <cell r="R51">
            <v>0.0007523148148148147</v>
          </cell>
          <cell r="S51">
            <v>0.0013893518518518517</v>
          </cell>
          <cell r="T51">
            <v>393.444772205834</v>
          </cell>
        </row>
        <row r="52">
          <cell r="B52">
            <v>94</v>
          </cell>
          <cell r="C52" t="str">
            <v>Скутарь Микола Миколайович</v>
          </cell>
          <cell r="D52" t="str">
            <v>ІІІ</v>
          </cell>
          <cell r="E52" t="str">
            <v>Глибоцький район</v>
          </cell>
          <cell r="F52" t="str">
            <v>Глибоцький ЦТКСЕУМ</v>
          </cell>
          <cell r="G52">
            <v>94</v>
          </cell>
          <cell r="H52">
            <v>0.0005803240740740741</v>
          </cell>
          <cell r="I52">
            <v>5</v>
          </cell>
          <cell r="K52">
            <v>0</v>
          </cell>
          <cell r="L52">
            <v>0</v>
          </cell>
          <cell r="M52">
            <v>0</v>
          </cell>
          <cell r="N52">
            <v>4</v>
          </cell>
          <cell r="O52">
            <v>5</v>
          </cell>
          <cell r="Q52">
            <v>14</v>
          </cell>
          <cell r="R52">
            <v>0.0008101851851851852</v>
          </cell>
          <cell r="S52">
            <v>0.0013905092592592593</v>
          </cell>
          <cell r="T52">
            <v>393.7725335955423</v>
          </cell>
        </row>
        <row r="53">
          <cell r="B53">
            <v>116</v>
          </cell>
          <cell r="C53" t="str">
            <v>Лопатко Станіслав Олегович</v>
          </cell>
          <cell r="D53">
            <v>0</v>
          </cell>
          <cell r="E53" t="str">
            <v>Кельменецький район</v>
          </cell>
          <cell r="F53" t="str">
            <v>Кельменецький район</v>
          </cell>
          <cell r="G53">
            <v>116</v>
          </cell>
          <cell r="H53">
            <v>0.0004804398148148148</v>
          </cell>
          <cell r="I53">
            <v>0</v>
          </cell>
          <cell r="K53">
            <v>1</v>
          </cell>
          <cell r="L53">
            <v>0</v>
          </cell>
          <cell r="M53">
            <v>0</v>
          </cell>
          <cell r="N53">
            <v>10</v>
          </cell>
          <cell r="O53">
            <v>5</v>
          </cell>
          <cell r="Q53">
            <v>16</v>
          </cell>
          <cell r="R53">
            <v>0.0009259259259259259</v>
          </cell>
          <cell r="S53">
            <v>0.0014063657407407406</v>
          </cell>
          <cell r="T53">
            <v>398.2628646345459</v>
          </cell>
        </row>
        <row r="54">
          <cell r="B54">
            <v>112</v>
          </cell>
          <cell r="C54" t="str">
            <v>Кушнір Олександр Костянтинович</v>
          </cell>
          <cell r="D54">
            <v>0</v>
          </cell>
          <cell r="E54" t="str">
            <v>Кельменецький район</v>
          </cell>
          <cell r="F54" t="str">
            <v>Кельменецький район</v>
          </cell>
          <cell r="G54">
            <v>112</v>
          </cell>
          <cell r="H54">
            <v>0.0006543981481481482</v>
          </cell>
          <cell r="I54">
            <v>0</v>
          </cell>
          <cell r="K54">
            <v>2</v>
          </cell>
          <cell r="L54">
            <v>0</v>
          </cell>
          <cell r="M54">
            <v>0</v>
          </cell>
          <cell r="N54">
            <v>10</v>
          </cell>
          <cell r="O54">
            <v>1</v>
          </cell>
          <cell r="Q54">
            <v>13</v>
          </cell>
          <cell r="R54">
            <v>0.0007523148148148147</v>
          </cell>
          <cell r="S54">
            <v>0.001406712962962963</v>
          </cell>
          <cell r="T54">
            <v>398.36119305145843</v>
          </cell>
        </row>
        <row r="55">
          <cell r="B55">
            <v>21</v>
          </cell>
          <cell r="C55" t="str">
            <v>Довганчук Костянтин Ігорович</v>
          </cell>
          <cell r="D55" t="str">
            <v>ІІІ</v>
          </cell>
          <cell r="E55" t="str">
            <v>м.Чернівці</v>
          </cell>
          <cell r="F55" t="str">
            <v>м.Чернівці</v>
          </cell>
          <cell r="G55">
            <v>21</v>
          </cell>
          <cell r="H55">
            <v>0.0003755787037037037</v>
          </cell>
          <cell r="I55">
            <v>5</v>
          </cell>
          <cell r="K55">
            <v>0</v>
          </cell>
          <cell r="L55">
            <v>0</v>
          </cell>
          <cell r="M55">
            <v>10</v>
          </cell>
          <cell r="N55">
            <v>0</v>
          </cell>
          <cell r="O55">
            <v>5</v>
          </cell>
          <cell r="Q55">
            <v>20</v>
          </cell>
          <cell r="R55">
            <v>0.0011574074074074073</v>
          </cell>
          <cell r="S55">
            <v>0.001532986111111111</v>
          </cell>
          <cell r="T55">
            <v>434.1199606686331</v>
          </cell>
        </row>
        <row r="56">
          <cell r="B56">
            <v>92</v>
          </cell>
          <cell r="C56" t="str">
            <v>Унгурян Євгеній Іванович</v>
          </cell>
          <cell r="D56" t="str">
            <v>ІІІ</v>
          </cell>
          <cell r="E56" t="str">
            <v>Глибоцький район</v>
          </cell>
          <cell r="F56" t="str">
            <v>Глибоцький ЦТКСЕУМ</v>
          </cell>
          <cell r="G56">
            <v>92</v>
          </cell>
          <cell r="H56">
            <v>0.0004964120370370371</v>
          </cell>
          <cell r="I56">
            <v>5</v>
          </cell>
          <cell r="K56">
            <v>5</v>
          </cell>
          <cell r="L56">
            <v>3</v>
          </cell>
          <cell r="M56">
            <v>0</v>
          </cell>
          <cell r="N56">
            <v>6</v>
          </cell>
          <cell r="O56">
            <v>1</v>
          </cell>
          <cell r="Q56">
            <v>20</v>
          </cell>
          <cell r="R56">
            <v>0.0011574074074074073</v>
          </cell>
          <cell r="S56">
            <v>0.0016538194444444443</v>
          </cell>
          <cell r="T56">
            <v>468.33824975417883</v>
          </cell>
        </row>
        <row r="57">
          <cell r="B57">
            <v>103</v>
          </cell>
          <cell r="C57" t="str">
            <v>Субота Андрій Іванович</v>
          </cell>
          <cell r="D57" t="str">
            <v>ІІІ</v>
          </cell>
          <cell r="E57" t="str">
            <v>Сокирянський район</v>
          </cell>
          <cell r="F57" t="str">
            <v>Сокирянський район</v>
          </cell>
          <cell r="G57">
            <v>103</v>
          </cell>
          <cell r="H57">
            <v>0.0005879629629629629</v>
          </cell>
          <cell r="I57">
            <v>5</v>
          </cell>
          <cell r="K57">
            <v>0</v>
          </cell>
          <cell r="L57">
            <v>0</v>
          </cell>
          <cell r="M57">
            <v>0</v>
          </cell>
          <cell r="N57">
            <v>10</v>
          </cell>
          <cell r="O57">
            <v>5</v>
          </cell>
          <cell r="Q57">
            <v>20</v>
          </cell>
          <cell r="R57">
            <v>0.0011574074074074073</v>
          </cell>
          <cell r="S57">
            <v>0.0017453703703703702</v>
          </cell>
          <cell r="T57">
            <v>494.2641756801047</v>
          </cell>
        </row>
        <row r="58">
          <cell r="B58">
            <v>14</v>
          </cell>
          <cell r="C58" t="str">
            <v>Рябой Сергій</v>
          </cell>
          <cell r="D58" t="str">
            <v>І ю</v>
          </cell>
          <cell r="E58" t="str">
            <v>Хотинський район</v>
          </cell>
          <cell r="F58" t="str">
            <v>Хотинський район</v>
          </cell>
          <cell r="G58">
            <v>14</v>
          </cell>
          <cell r="H58" t="str">
            <v>DS</v>
          </cell>
          <cell r="Q58">
            <v>0</v>
          </cell>
          <cell r="R58">
            <v>0</v>
          </cell>
          <cell r="S58" t="e">
            <v>#VALUE!</v>
          </cell>
        </row>
        <row r="59">
          <cell r="B59">
            <v>64</v>
          </cell>
          <cell r="C59" t="str">
            <v>Костенюк Роман Романович</v>
          </cell>
          <cell r="D59" t="str">
            <v>ІІІ</v>
          </cell>
          <cell r="E59" t="str">
            <v>Заставнівського району</v>
          </cell>
          <cell r="F59" t="str">
            <v>Заставнівського району</v>
          </cell>
          <cell r="G59">
            <v>64</v>
          </cell>
          <cell r="H59" t="str">
            <v>DS</v>
          </cell>
          <cell r="Q59">
            <v>0</v>
          </cell>
          <cell r="R59">
            <v>0</v>
          </cell>
          <cell r="S59" t="e">
            <v>#VALUE!</v>
          </cell>
        </row>
      </sheetData>
      <sheetData sheetId="11">
        <row r="8">
          <cell r="T8" t="str">
            <v>Ранг дистанції</v>
          </cell>
        </row>
        <row r="9">
          <cell r="C9" t="str">
            <v>Дівчата</v>
          </cell>
        </row>
        <row r="10">
          <cell r="B10" t="str">
            <v>№</v>
          </cell>
          <cell r="C10" t="str">
            <v>Призвіще учасників </v>
          </cell>
          <cell r="D10" t="str">
            <v>Розряд </v>
          </cell>
          <cell r="E10" t="str">
            <v>Регіон</v>
          </cell>
          <cell r="F10" t="str">
            <v>Команда</v>
          </cell>
          <cell r="G10" t="str">
            <v>Нагрудний номер</v>
          </cell>
          <cell r="H10" t="str">
            <v>Час на дистанції</v>
          </cell>
          <cell r="I10" t="str">
            <v>Ворота</v>
          </cell>
          <cell r="J10" t="str">
            <v>Колія</v>
          </cell>
          <cell r="K10" t="str">
            <v>Змійка</v>
          </cell>
          <cell r="L10" t="str">
            <v>Кільце</v>
          </cell>
          <cell r="M10" t="str">
            <v>Гойдалка</v>
          </cell>
          <cell r="N10" t="str">
            <v>Вісімка</v>
          </cell>
          <cell r="O10" t="str">
            <v>СТОП</v>
          </cell>
          <cell r="Q10" t="str">
            <v>Сума штрафу</v>
          </cell>
          <cell r="R10" t="str">
            <v>Штрафний час</v>
          </cell>
          <cell r="S10" t="str">
            <v>Результат</v>
          </cell>
          <cell r="T10" t="str">
            <v>Відносний результат</v>
          </cell>
        </row>
        <row r="11">
          <cell r="B11">
            <v>85</v>
          </cell>
          <cell r="C11" t="str">
            <v>Кирчу Марія Георгіївна</v>
          </cell>
          <cell r="D11" t="str">
            <v>ІІ</v>
          </cell>
          <cell r="E11" t="str">
            <v>Глибоцький район</v>
          </cell>
          <cell r="F11" t="str">
            <v>Глибоцький район</v>
          </cell>
          <cell r="G11">
            <v>85</v>
          </cell>
          <cell r="H11">
            <v>0.0005505787037037037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Q11">
            <v>1</v>
          </cell>
          <cell r="R11">
            <v>5.7870370370370366E-05</v>
          </cell>
          <cell r="S11">
            <v>0.0006084490740740741</v>
          </cell>
          <cell r="T11">
            <v>100</v>
          </cell>
        </row>
        <row r="12">
          <cell r="B12">
            <v>44</v>
          </cell>
          <cell r="C12" t="str">
            <v>Бурак Тетяна Василівна</v>
          </cell>
          <cell r="D12" t="str">
            <v>ІІІ</v>
          </cell>
          <cell r="E12" t="str">
            <v>Путильський район</v>
          </cell>
          <cell r="F12" t="str">
            <v>Путильський район</v>
          </cell>
          <cell r="G12">
            <v>44</v>
          </cell>
          <cell r="H12">
            <v>0.0005662037037037037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2</v>
          </cell>
          <cell r="Q12">
            <v>2</v>
          </cell>
          <cell r="R12">
            <v>0.00011574074074074073</v>
          </cell>
          <cell r="S12">
            <v>0.0006819444444444444</v>
          </cell>
          <cell r="T12">
            <v>112.07913258512458</v>
          </cell>
        </row>
        <row r="13">
          <cell r="B13">
            <v>86</v>
          </cell>
          <cell r="C13" t="str">
            <v>Гаврилюк Міхаела Михайлівна</v>
          </cell>
          <cell r="D13" t="str">
            <v>ІІІ</v>
          </cell>
          <cell r="E13" t="str">
            <v>Глибоцький район</v>
          </cell>
          <cell r="F13" t="str">
            <v>Глибоцький район</v>
          </cell>
          <cell r="G13">
            <v>86</v>
          </cell>
          <cell r="H13">
            <v>0.0006258101851851852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</v>
          </cell>
          <cell r="Q13">
            <v>1</v>
          </cell>
          <cell r="R13">
            <v>5.7870370370370366E-05</v>
          </cell>
          <cell r="S13">
            <v>0.0006836805555555555</v>
          </cell>
          <cell r="T13">
            <v>112.36446642571809</v>
          </cell>
        </row>
        <row r="14">
          <cell r="B14">
            <v>57</v>
          </cell>
          <cell r="C14" t="str">
            <v>Сандуляк Дана</v>
          </cell>
          <cell r="D14" t="str">
            <v>ІІІ</v>
          </cell>
          <cell r="E14" t="str">
            <v>Новоселицький район</v>
          </cell>
          <cell r="F14" t="str">
            <v>Новоселицький район</v>
          </cell>
          <cell r="G14">
            <v>57</v>
          </cell>
          <cell r="H14">
            <v>0.0006107638888888889</v>
          </cell>
          <cell r="I14">
            <v>0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O14">
            <v>1</v>
          </cell>
          <cell r="Q14">
            <v>2</v>
          </cell>
          <cell r="R14">
            <v>0.00011574074074074073</v>
          </cell>
          <cell r="S14">
            <v>0.0007265046296296296</v>
          </cell>
          <cell r="T14">
            <v>119.40270116035761</v>
          </cell>
        </row>
        <row r="15">
          <cell r="B15">
            <v>54</v>
          </cell>
          <cell r="C15" t="str">
            <v>Захарчук Каріна</v>
          </cell>
          <cell r="D15" t="str">
            <v>ІІІ</v>
          </cell>
          <cell r="E15" t="str">
            <v>Новоселицький район</v>
          </cell>
          <cell r="F15" t="str">
            <v>Новоселицький район</v>
          </cell>
          <cell r="G15">
            <v>54</v>
          </cell>
          <cell r="H15">
            <v>0.00051875</v>
          </cell>
          <cell r="I15">
            <v>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Q15">
            <v>5</v>
          </cell>
          <cell r="R15">
            <v>0.00028935185185185184</v>
          </cell>
          <cell r="S15">
            <v>0.0008081018518518518</v>
          </cell>
          <cell r="T15">
            <v>132.81339166825185</v>
          </cell>
        </row>
        <row r="16">
          <cell r="B16">
            <v>104</v>
          </cell>
          <cell r="C16" t="str">
            <v>Каралаш  Анастасія Євгенівна</v>
          </cell>
          <cell r="D16" t="str">
            <v>ІІІ</v>
          </cell>
          <cell r="E16" t="str">
            <v>Сокирянський район</v>
          </cell>
          <cell r="F16" t="str">
            <v>Сокирянський район</v>
          </cell>
          <cell r="G16">
            <v>104</v>
          </cell>
          <cell r="H16">
            <v>0.0005987268518518518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5</v>
          </cell>
          <cell r="O16">
            <v>0</v>
          </cell>
          <cell r="Q16">
            <v>5</v>
          </cell>
          <cell r="R16">
            <v>0.00028935185185185184</v>
          </cell>
          <cell r="S16">
            <v>0.0008880787037037036</v>
          </cell>
          <cell r="T16">
            <v>145.95777059159215</v>
          </cell>
        </row>
        <row r="17">
          <cell r="B17">
            <v>51</v>
          </cell>
          <cell r="C17" t="str">
            <v>Штефанеса Ірина</v>
          </cell>
          <cell r="D17" t="str">
            <v>ІІ</v>
          </cell>
          <cell r="E17" t="str">
            <v>Новоселицький район</v>
          </cell>
          <cell r="F17" t="str">
            <v>Новоселицький район</v>
          </cell>
          <cell r="G17">
            <v>51</v>
          </cell>
          <cell r="H17">
            <v>0.0006356481481481481</v>
          </cell>
          <cell r="I17">
            <v>0</v>
          </cell>
          <cell r="K17">
            <v>3</v>
          </cell>
          <cell r="L17">
            <v>0</v>
          </cell>
          <cell r="M17">
            <v>0</v>
          </cell>
          <cell r="N17">
            <v>2</v>
          </cell>
          <cell r="O17">
            <v>0</v>
          </cell>
          <cell r="Q17">
            <v>5</v>
          </cell>
          <cell r="R17">
            <v>0.00028935185185185184</v>
          </cell>
          <cell r="S17">
            <v>0.0009249999999999999</v>
          </cell>
          <cell r="T17">
            <v>152.0258702682138</v>
          </cell>
        </row>
        <row r="18">
          <cell r="B18">
            <v>36</v>
          </cell>
          <cell r="C18" t="str">
            <v>Лаврінець Данієла Іванівна</v>
          </cell>
          <cell r="D18" t="str">
            <v>ІІІ</v>
          </cell>
          <cell r="E18" t="str">
            <v>Герцаївський район</v>
          </cell>
          <cell r="F18" t="str">
            <v>Герцаївський район</v>
          </cell>
          <cell r="G18">
            <v>36</v>
          </cell>
          <cell r="H18">
            <v>0.0005476851851851851</v>
          </cell>
          <cell r="I18">
            <v>0</v>
          </cell>
          <cell r="K18">
            <v>5</v>
          </cell>
          <cell r="L18">
            <v>0</v>
          </cell>
          <cell r="M18">
            <v>0</v>
          </cell>
          <cell r="N18">
            <v>2</v>
          </cell>
          <cell r="O18">
            <v>1</v>
          </cell>
          <cell r="Q18">
            <v>8</v>
          </cell>
          <cell r="R18">
            <v>0.0004629629629629629</v>
          </cell>
          <cell r="S18">
            <v>0.001010648148148148</v>
          </cell>
          <cell r="T18">
            <v>166.10233973749285</v>
          </cell>
        </row>
        <row r="19">
          <cell r="B19">
            <v>35</v>
          </cell>
          <cell r="C19" t="str">
            <v>Бока Мальвіна Костянтинівна</v>
          </cell>
          <cell r="D19" t="str">
            <v>ІІІ</v>
          </cell>
          <cell r="E19" t="str">
            <v>Герцаївський район</v>
          </cell>
          <cell r="F19" t="str">
            <v>Герцаївський район</v>
          </cell>
          <cell r="G19">
            <v>35</v>
          </cell>
          <cell r="H19">
            <v>0.0006317129629629629</v>
          </cell>
          <cell r="I19">
            <v>0</v>
          </cell>
          <cell r="K19">
            <v>2</v>
          </cell>
          <cell r="L19">
            <v>0</v>
          </cell>
          <cell r="M19">
            <v>0</v>
          </cell>
          <cell r="N19">
            <v>8</v>
          </cell>
          <cell r="O19">
            <v>1</v>
          </cell>
          <cell r="Q19">
            <v>11</v>
          </cell>
          <cell r="R19">
            <v>0.000636574074074074</v>
          </cell>
          <cell r="S19">
            <v>0.001268287037037037</v>
          </cell>
          <cell r="T19">
            <v>208.44588168156744</v>
          </cell>
        </row>
        <row r="20">
          <cell r="B20">
            <v>66</v>
          </cell>
          <cell r="C20" t="str">
            <v>Парайко Віта Іллівна</v>
          </cell>
          <cell r="D20">
            <v>0</v>
          </cell>
          <cell r="E20" t="str">
            <v>Заставнівського району</v>
          </cell>
          <cell r="F20" t="str">
            <v>Заставнівського району</v>
          </cell>
          <cell r="G20">
            <v>66</v>
          </cell>
          <cell r="H20">
            <v>0.0006450231481481481</v>
          </cell>
          <cell r="I20">
            <v>0</v>
          </cell>
          <cell r="K20">
            <v>2</v>
          </cell>
          <cell r="L20">
            <v>0</v>
          </cell>
          <cell r="M20">
            <v>5</v>
          </cell>
          <cell r="N20">
            <v>4</v>
          </cell>
          <cell r="O20">
            <v>0</v>
          </cell>
          <cell r="Q20">
            <v>11</v>
          </cell>
          <cell r="R20">
            <v>0.000636574074074074</v>
          </cell>
          <cell r="S20">
            <v>0.0012815972222222222</v>
          </cell>
          <cell r="T20">
            <v>210.63344112611753</v>
          </cell>
        </row>
        <row r="21">
          <cell r="B21">
            <v>45</v>
          </cell>
          <cell r="C21" t="str">
            <v>Іванюк Христина Андріївна</v>
          </cell>
          <cell r="D21" t="str">
            <v>ІІІ</v>
          </cell>
          <cell r="E21" t="str">
            <v>Путильський район</v>
          </cell>
          <cell r="F21" t="str">
            <v>Путильський район</v>
          </cell>
          <cell r="G21">
            <v>45</v>
          </cell>
          <cell r="H21">
            <v>0.0005681712962962963</v>
          </cell>
          <cell r="I21">
            <v>5</v>
          </cell>
          <cell r="K21">
            <v>0</v>
          </cell>
          <cell r="L21">
            <v>0</v>
          </cell>
          <cell r="M21">
            <v>5</v>
          </cell>
          <cell r="N21">
            <v>8</v>
          </cell>
          <cell r="O21">
            <v>0</v>
          </cell>
          <cell r="Q21">
            <v>18</v>
          </cell>
          <cell r="R21">
            <v>0.0010416666666666667</v>
          </cell>
          <cell r="S21">
            <v>0.001609837962962963</v>
          </cell>
          <cell r="T21">
            <v>264.58055925432757</v>
          </cell>
        </row>
        <row r="22">
          <cell r="B22">
            <v>26</v>
          </cell>
          <cell r="C22" t="str">
            <v>Бастон Марія Павлівна</v>
          </cell>
          <cell r="D22" t="str">
            <v>ІІІ</v>
          </cell>
          <cell r="E22" t="str">
            <v>м.Чернівці</v>
          </cell>
          <cell r="F22" t="str">
            <v>м.Чернівці</v>
          </cell>
          <cell r="G22">
            <v>26</v>
          </cell>
          <cell r="H22">
            <v>0.0006057870370370371</v>
          </cell>
          <cell r="I22">
            <v>5</v>
          </cell>
          <cell r="K22">
            <v>5</v>
          </cell>
          <cell r="L22">
            <v>1</v>
          </cell>
          <cell r="M22">
            <v>0</v>
          </cell>
          <cell r="N22">
            <v>8</v>
          </cell>
          <cell r="O22">
            <v>0</v>
          </cell>
          <cell r="Q22">
            <v>19</v>
          </cell>
          <cell r="R22">
            <v>0.0010995370370370369</v>
          </cell>
          <cell r="S22">
            <v>0.001705324074074074</v>
          </cell>
          <cell r="T22">
            <v>280.27392048696976</v>
          </cell>
        </row>
        <row r="23">
          <cell r="B23">
            <v>95</v>
          </cell>
          <cell r="C23" t="str">
            <v>Скутарь Марія Миколаївна</v>
          </cell>
          <cell r="D23" t="str">
            <v>ІІІ</v>
          </cell>
          <cell r="E23" t="str">
            <v>Глибоцький район</v>
          </cell>
          <cell r="F23" t="str">
            <v>Глибоцький ЦТКСЕУМ</v>
          </cell>
          <cell r="G23">
            <v>95</v>
          </cell>
          <cell r="H23">
            <v>0.0006494212962962963</v>
          </cell>
          <cell r="I23">
            <v>0</v>
          </cell>
          <cell r="K23">
            <v>1</v>
          </cell>
          <cell r="L23">
            <v>0</v>
          </cell>
          <cell r="M23">
            <v>10</v>
          </cell>
          <cell r="N23">
            <v>3</v>
          </cell>
          <cell r="O23">
            <v>5</v>
          </cell>
          <cell r="Q23">
            <v>19</v>
          </cell>
          <cell r="R23">
            <v>0.0010995370370370369</v>
          </cell>
          <cell r="S23">
            <v>0.0017489583333333333</v>
          </cell>
          <cell r="T23">
            <v>287.4453110138862</v>
          </cell>
        </row>
        <row r="24">
          <cell r="B24">
            <v>125</v>
          </cell>
          <cell r="C24" t="str">
            <v>Сорохан Аліна Іванівна</v>
          </cell>
          <cell r="D24">
            <v>0</v>
          </cell>
          <cell r="E24" t="str">
            <v>Кіцманський район</v>
          </cell>
          <cell r="F24" t="str">
            <v>Кіцманський район</v>
          </cell>
          <cell r="G24">
            <v>125</v>
          </cell>
          <cell r="H24">
            <v>0.0006587962962962963</v>
          </cell>
          <cell r="I24">
            <v>0</v>
          </cell>
          <cell r="K24">
            <v>3</v>
          </cell>
          <cell r="L24">
            <v>5</v>
          </cell>
          <cell r="M24">
            <v>0</v>
          </cell>
          <cell r="N24">
            <v>10</v>
          </cell>
          <cell r="O24">
            <v>1</v>
          </cell>
          <cell r="Q24">
            <v>19</v>
          </cell>
          <cell r="R24">
            <v>0.0010995370370370369</v>
          </cell>
          <cell r="S24">
            <v>0.001758333333333333</v>
          </cell>
          <cell r="T24">
            <v>288.9861137530911</v>
          </cell>
        </row>
        <row r="25">
          <cell r="B25">
            <v>22</v>
          </cell>
          <cell r="C25" t="str">
            <v>Ількова Ольга Сергіївна</v>
          </cell>
          <cell r="D25" t="str">
            <v>ІІІ</v>
          </cell>
          <cell r="E25" t="str">
            <v>м.Чернівці</v>
          </cell>
          <cell r="F25" t="str">
            <v>м.Чернівці</v>
          </cell>
          <cell r="G25">
            <v>22</v>
          </cell>
          <cell r="H25">
            <v>0.0007354166666666667</v>
          </cell>
          <cell r="I25">
            <v>0</v>
          </cell>
          <cell r="K25">
            <v>4</v>
          </cell>
          <cell r="L25">
            <v>10</v>
          </cell>
          <cell r="M25">
            <v>0</v>
          </cell>
          <cell r="N25">
            <v>3</v>
          </cell>
          <cell r="O25">
            <v>1</v>
          </cell>
          <cell r="Q25">
            <v>18</v>
          </cell>
          <cell r="R25">
            <v>0.0010416666666666667</v>
          </cell>
          <cell r="S25">
            <v>0.0017770833333333332</v>
          </cell>
          <cell r="T25">
            <v>292.06771923150086</v>
          </cell>
        </row>
        <row r="26">
          <cell r="B26">
            <v>91</v>
          </cell>
          <cell r="C26" t="str">
            <v>Тофан Марія-Данієла Вікторівна</v>
          </cell>
          <cell r="D26" t="str">
            <v>ІІІ</v>
          </cell>
          <cell r="E26" t="str">
            <v>Глибоцький район</v>
          </cell>
          <cell r="F26" t="str">
            <v>Глибоцький ЦТКСЕУМ</v>
          </cell>
          <cell r="G26">
            <v>91</v>
          </cell>
          <cell r="H26">
            <v>0.0006938657407407409</v>
          </cell>
          <cell r="I26">
            <v>5</v>
          </cell>
          <cell r="K26">
            <v>1</v>
          </cell>
          <cell r="L26">
            <v>3</v>
          </cell>
          <cell r="M26">
            <v>0</v>
          </cell>
          <cell r="N26">
            <v>10</v>
          </cell>
          <cell r="O26">
            <v>1</v>
          </cell>
          <cell r="Q26">
            <v>20</v>
          </cell>
          <cell r="R26">
            <v>0.0011574074074074073</v>
          </cell>
          <cell r="S26">
            <v>0.0018512731481481483</v>
          </cell>
          <cell r="T26">
            <v>304.26098535286286</v>
          </cell>
        </row>
        <row r="27">
          <cell r="B27">
            <v>105</v>
          </cell>
          <cell r="C27" t="str">
            <v>Федчишина Поліна Олегівна</v>
          </cell>
          <cell r="D27" t="str">
            <v>ІІІ</v>
          </cell>
          <cell r="E27" t="str">
            <v>Сокирянський район</v>
          </cell>
          <cell r="F27" t="str">
            <v>Сокирянський район</v>
          </cell>
          <cell r="G27">
            <v>105</v>
          </cell>
          <cell r="H27">
            <v>0.0008873842592592593</v>
          </cell>
          <cell r="I27">
            <v>0</v>
          </cell>
          <cell r="K27">
            <v>3</v>
          </cell>
          <cell r="L27">
            <v>3</v>
          </cell>
          <cell r="M27">
            <v>0</v>
          </cell>
          <cell r="N27">
            <v>10</v>
          </cell>
          <cell r="O27">
            <v>1</v>
          </cell>
          <cell r="Q27">
            <v>17</v>
          </cell>
          <cell r="R27">
            <v>0.0009837962962962962</v>
          </cell>
          <cell r="S27">
            <v>0.0018711805555555556</v>
          </cell>
          <cell r="T27">
            <v>307.53281339166824</v>
          </cell>
        </row>
        <row r="28">
          <cell r="B28">
            <v>131</v>
          </cell>
          <cell r="C28" t="str">
            <v>Андрюк Ілона Миколаївна</v>
          </cell>
          <cell r="D28" t="str">
            <v>ІІІ</v>
          </cell>
          <cell r="E28" t="str">
            <v>Вижницький район</v>
          </cell>
          <cell r="F28" t="str">
            <v>Вижницький район</v>
          </cell>
          <cell r="G28">
            <v>131</v>
          </cell>
          <cell r="H28">
            <v>0.0005398148148148148</v>
          </cell>
          <cell r="I28">
            <v>6</v>
          </cell>
          <cell r="K28">
            <v>4</v>
          </cell>
          <cell r="L28">
            <v>7</v>
          </cell>
          <cell r="M28">
            <v>0</v>
          </cell>
          <cell r="N28">
            <v>10</v>
          </cell>
          <cell r="O28">
            <v>1</v>
          </cell>
          <cell r="Q28">
            <v>28</v>
          </cell>
          <cell r="R28">
            <v>0.0016203703703703703</v>
          </cell>
          <cell r="S28">
            <v>0.002160185185185185</v>
          </cell>
          <cell r="T28">
            <v>355.03138672246524</v>
          </cell>
        </row>
        <row r="29">
          <cell r="B29">
            <v>71</v>
          </cell>
          <cell r="C29" t="str">
            <v>Наліпа Аліна Сергіївна</v>
          </cell>
          <cell r="D29" t="str">
            <v>ІІ</v>
          </cell>
          <cell r="E29" t="str">
            <v>Сторожинецький район</v>
          </cell>
          <cell r="F29" t="str">
            <v>Сторожинецький район</v>
          </cell>
          <cell r="G29">
            <v>71</v>
          </cell>
          <cell r="H29">
            <v>0.0007361111111111111</v>
          </cell>
          <cell r="I29">
            <v>0</v>
          </cell>
          <cell r="K29">
            <v>6</v>
          </cell>
          <cell r="L29">
            <v>5</v>
          </cell>
          <cell r="M29">
            <v>0</v>
          </cell>
          <cell r="N29">
            <v>9</v>
          </cell>
          <cell r="O29">
            <v>5</v>
          </cell>
          <cell r="Q29">
            <v>25</v>
          </cell>
          <cell r="R29">
            <v>0.0014467592592592592</v>
          </cell>
          <cell r="S29">
            <v>0.00218287037037037</v>
          </cell>
          <cell r="T29">
            <v>358.75974890622024</v>
          </cell>
        </row>
        <row r="30">
          <cell r="B30">
            <v>102</v>
          </cell>
          <cell r="C30" t="str">
            <v>Кулій Олександра Сергіївна</v>
          </cell>
          <cell r="D30" t="str">
            <v>ІІІ</v>
          </cell>
          <cell r="E30" t="str">
            <v>Сокирянський район</v>
          </cell>
          <cell r="F30" t="str">
            <v>Сокирянський район</v>
          </cell>
          <cell r="G30">
            <v>102</v>
          </cell>
          <cell r="H30">
            <v>0.0006645833333333334</v>
          </cell>
          <cell r="I30">
            <v>0</v>
          </cell>
          <cell r="K30">
            <v>5</v>
          </cell>
          <cell r="L30">
            <v>2</v>
          </cell>
          <cell r="M30">
            <v>5</v>
          </cell>
          <cell r="N30">
            <v>10</v>
          </cell>
          <cell r="O30">
            <v>5</v>
          </cell>
          <cell r="Q30">
            <v>27</v>
          </cell>
          <cell r="R30">
            <v>0.0015624999999999999</v>
          </cell>
          <cell r="S30">
            <v>0.0022270833333333335</v>
          </cell>
          <cell r="T30">
            <v>366.02625071333466</v>
          </cell>
        </row>
        <row r="31">
          <cell r="B31">
            <v>101</v>
          </cell>
          <cell r="C31" t="str">
            <v>Погребняк Вікторія Русланівна</v>
          </cell>
          <cell r="D31" t="str">
            <v>ІІІ</v>
          </cell>
          <cell r="E31" t="str">
            <v>Сокирянський район</v>
          </cell>
          <cell r="F31" t="str">
            <v>Сокирянський район</v>
          </cell>
          <cell r="G31">
            <v>101</v>
          </cell>
          <cell r="H31">
            <v>0.0009030092592592592</v>
          </cell>
          <cell r="I31">
            <v>5</v>
          </cell>
          <cell r="K31">
            <v>3</v>
          </cell>
          <cell r="L31">
            <v>0</v>
          </cell>
          <cell r="M31">
            <v>0</v>
          </cell>
          <cell r="N31">
            <v>10</v>
          </cell>
          <cell r="O31">
            <v>5</v>
          </cell>
          <cell r="Q31">
            <v>23</v>
          </cell>
          <cell r="R31">
            <v>0.0013310185185185185</v>
          </cell>
          <cell r="S31">
            <v>0.0022340277777777775</v>
          </cell>
          <cell r="T31">
            <v>367.1675860757085</v>
          </cell>
        </row>
        <row r="32">
          <cell r="B32">
            <v>132</v>
          </cell>
          <cell r="C32" t="str">
            <v>Овадюк Анастасія Тодорівна</v>
          </cell>
          <cell r="D32" t="str">
            <v>ІІІ</v>
          </cell>
          <cell r="E32" t="str">
            <v>Вижницький район</v>
          </cell>
          <cell r="F32" t="str">
            <v>Вижницький район</v>
          </cell>
          <cell r="G32">
            <v>132</v>
          </cell>
          <cell r="H32">
            <v>0.0007386574074074075</v>
          </cell>
          <cell r="I32">
            <v>5</v>
          </cell>
          <cell r="K32">
            <v>10</v>
          </cell>
          <cell r="L32">
            <v>0</v>
          </cell>
          <cell r="M32">
            <v>0</v>
          </cell>
          <cell r="N32">
            <v>10</v>
          </cell>
          <cell r="O32">
            <v>2</v>
          </cell>
          <cell r="Q32">
            <v>27</v>
          </cell>
          <cell r="R32">
            <v>0.0015624999999999999</v>
          </cell>
          <cell r="S32">
            <v>0.002301157407407407</v>
          </cell>
          <cell r="T32">
            <v>378.20049457865696</v>
          </cell>
        </row>
        <row r="33">
          <cell r="B33">
            <v>126</v>
          </cell>
          <cell r="C33" t="str">
            <v>Келя Ірина Аркадіївна</v>
          </cell>
          <cell r="D33">
            <v>0</v>
          </cell>
          <cell r="E33" t="str">
            <v>Кіцманський район</v>
          </cell>
          <cell r="F33" t="str">
            <v>Кіцманський район</v>
          </cell>
          <cell r="G33">
            <v>126</v>
          </cell>
          <cell r="H33">
            <v>0.0008446759259259259</v>
          </cell>
          <cell r="I33">
            <v>5</v>
          </cell>
          <cell r="K33">
            <v>10</v>
          </cell>
          <cell r="L33">
            <v>10</v>
          </cell>
          <cell r="M33">
            <v>5</v>
          </cell>
          <cell r="N33">
            <v>10</v>
          </cell>
          <cell r="O33">
            <v>0</v>
          </cell>
          <cell r="Q33">
            <v>40</v>
          </cell>
          <cell r="R33">
            <v>0.0023148148148148147</v>
          </cell>
          <cell r="S33">
            <v>0.0031594907407407405</v>
          </cell>
          <cell r="T33">
            <v>519.2695453680807</v>
          </cell>
        </row>
        <row r="34">
          <cell r="B34">
            <v>61</v>
          </cell>
          <cell r="C34" t="str">
            <v>Велущак Ефіженія Дмитрівна</v>
          </cell>
          <cell r="D34" t="str">
            <v>ІІІ</v>
          </cell>
          <cell r="E34" t="str">
            <v>Заставнівського району</v>
          </cell>
          <cell r="F34" t="str">
            <v>Заставнівського району</v>
          </cell>
          <cell r="G34">
            <v>61</v>
          </cell>
          <cell r="H34" t="str">
            <v>DS</v>
          </cell>
          <cell r="Q34">
            <v>0</v>
          </cell>
          <cell r="R34">
            <v>0</v>
          </cell>
          <cell r="S34" t="e">
            <v>#VALUE!</v>
          </cell>
          <cell r="T34" t="e">
            <v>#VALUE!</v>
          </cell>
        </row>
        <row r="35">
          <cell r="B35">
            <v>111</v>
          </cell>
          <cell r="C35" t="str">
            <v>Боднар Ольга Іванівна</v>
          </cell>
          <cell r="D35">
            <v>0</v>
          </cell>
          <cell r="E35" t="str">
            <v>Кельменецький район</v>
          </cell>
          <cell r="F35" t="str">
            <v>Кельменецький район</v>
          </cell>
          <cell r="G35">
            <v>111</v>
          </cell>
          <cell r="H35" t="str">
            <v>DS</v>
          </cell>
          <cell r="Q35">
            <v>0</v>
          </cell>
          <cell r="R35">
            <v>0</v>
          </cell>
          <cell r="S35" t="e">
            <v>#VALUE!</v>
          </cell>
          <cell r="T35" t="e">
            <v>#VALUE!</v>
          </cell>
        </row>
        <row r="36">
          <cell r="B36">
            <v>15</v>
          </cell>
          <cell r="C36" t="str">
            <v>Антонюк Віталіна</v>
          </cell>
          <cell r="D36" t="str">
            <v>І ю</v>
          </cell>
          <cell r="E36" t="str">
            <v>Хотинський район</v>
          </cell>
          <cell r="F36" t="str">
            <v>Хотинський район</v>
          </cell>
          <cell r="G36">
            <v>15</v>
          </cell>
          <cell r="H36" t="str">
            <v>DS</v>
          </cell>
          <cell r="Q36">
            <v>0</v>
          </cell>
          <cell r="R36">
            <v>0</v>
          </cell>
          <cell r="S36" t="e">
            <v>#VALUE!</v>
          </cell>
          <cell r="T36" t="e">
            <v>#VALUE!</v>
          </cell>
        </row>
        <row r="37">
          <cell r="B37">
            <v>16</v>
          </cell>
          <cell r="C37" t="str">
            <v>Тодоріко Ліда</v>
          </cell>
          <cell r="D37" t="str">
            <v>І ю</v>
          </cell>
          <cell r="E37" t="str">
            <v>Хотинський район</v>
          </cell>
          <cell r="F37" t="str">
            <v>Хотинський район</v>
          </cell>
          <cell r="G37">
            <v>16</v>
          </cell>
          <cell r="H37" t="str">
            <v>DS</v>
          </cell>
          <cell r="Q37">
            <v>0</v>
          </cell>
          <cell r="R37">
            <v>0</v>
          </cell>
          <cell r="S37" t="e">
            <v>#VALUE!</v>
          </cell>
          <cell r="T37" t="e">
            <v>#VALUE!</v>
          </cell>
        </row>
      </sheetData>
      <sheetData sheetId="12">
        <row r="9">
          <cell r="F9" t="str">
            <v>Дівчата</v>
          </cell>
        </row>
        <row r="10">
          <cell r="B10" t="str">
            <v>№</v>
          </cell>
          <cell r="C10" t="str">
            <v>Призвіще учасників </v>
          </cell>
          <cell r="D10" t="str">
            <v>Розряд </v>
          </cell>
          <cell r="E10" t="str">
            <v>Регіон</v>
          </cell>
          <cell r="F10" t="str">
            <v>Команда</v>
          </cell>
          <cell r="G10" t="str">
            <v>Нагрудний номер</v>
          </cell>
          <cell r="H10" t="str">
            <v>Штраф</v>
          </cell>
          <cell r="I10" t="str">
            <v>Штрафний час</v>
          </cell>
          <cell r="J10" t="str">
            <v>Час на дистанції</v>
          </cell>
          <cell r="K10" t="str">
            <v>Результат</v>
          </cell>
          <cell r="L10" t="str">
            <v>Відносний результат</v>
          </cell>
        </row>
        <row r="11">
          <cell r="B11">
            <v>54</v>
          </cell>
          <cell r="C11" t="str">
            <v>Захарчук Каріна</v>
          </cell>
          <cell r="D11" t="str">
            <v>ІІІ</v>
          </cell>
          <cell r="E11" t="str">
            <v>Новоселицький район</v>
          </cell>
          <cell r="F11" t="str">
            <v>Новоселицький район</v>
          </cell>
          <cell r="G11">
            <v>54</v>
          </cell>
          <cell r="I11">
            <v>0</v>
          </cell>
          <cell r="J11">
            <v>0.0009430555555555556</v>
          </cell>
          <cell r="K11">
            <v>0.0009430555555555556</v>
          </cell>
          <cell r="L11">
            <v>100</v>
          </cell>
        </row>
        <row r="12">
          <cell r="B12">
            <v>104</v>
          </cell>
          <cell r="C12" t="str">
            <v>Каралаш  Анастасія Євгенівна</v>
          </cell>
          <cell r="D12" t="str">
            <v>ІІІ</v>
          </cell>
          <cell r="E12" t="str">
            <v>Сокирянський район</v>
          </cell>
          <cell r="F12" t="str">
            <v>Сокирянський район</v>
          </cell>
          <cell r="G12">
            <v>104</v>
          </cell>
          <cell r="I12">
            <v>0</v>
          </cell>
          <cell r="J12">
            <v>0.0009685185185185186</v>
          </cell>
          <cell r="K12">
            <v>0.0009685185185185186</v>
          </cell>
          <cell r="L12">
            <v>102.70004909180169</v>
          </cell>
        </row>
        <row r="13">
          <cell r="B13">
            <v>57</v>
          </cell>
          <cell r="C13" t="str">
            <v>Сандуляк Дана</v>
          </cell>
          <cell r="D13" t="str">
            <v>ІІІ</v>
          </cell>
          <cell r="E13" t="str">
            <v>Новоселицький район</v>
          </cell>
          <cell r="F13" t="str">
            <v>Новоселицький район</v>
          </cell>
          <cell r="G13">
            <v>57</v>
          </cell>
          <cell r="I13">
            <v>0</v>
          </cell>
          <cell r="J13">
            <v>0.0010005787037037038</v>
          </cell>
          <cell r="K13">
            <v>0.0010005787037037038</v>
          </cell>
          <cell r="L13">
            <v>106.09965635738831</v>
          </cell>
        </row>
        <row r="14">
          <cell r="B14">
            <v>86</v>
          </cell>
          <cell r="C14" t="str">
            <v>Гаврилюк Міхаела Михайлівна</v>
          </cell>
          <cell r="D14" t="str">
            <v>ІІІ</v>
          </cell>
          <cell r="E14" t="str">
            <v>Глибоцький район</v>
          </cell>
          <cell r="F14" t="str">
            <v>Глибоцький район</v>
          </cell>
          <cell r="G14">
            <v>86</v>
          </cell>
          <cell r="I14">
            <v>0</v>
          </cell>
          <cell r="J14">
            <v>0.002053125</v>
          </cell>
          <cell r="K14">
            <v>0.001006712962962963</v>
          </cell>
          <cell r="L14">
            <v>106.75012272950417</v>
          </cell>
        </row>
        <row r="15">
          <cell r="B15">
            <v>51</v>
          </cell>
          <cell r="C15" t="str">
            <v>Штефанеса Ірина</v>
          </cell>
          <cell r="D15" t="str">
            <v>ІІ</v>
          </cell>
          <cell r="E15" t="str">
            <v>Новоселицький район</v>
          </cell>
          <cell r="F15" t="str">
            <v>Новоселицький район</v>
          </cell>
          <cell r="G15">
            <v>51</v>
          </cell>
          <cell r="I15">
            <v>0</v>
          </cell>
          <cell r="J15">
            <v>0.0010298611111111112</v>
          </cell>
          <cell r="K15">
            <v>0.0010298611111111112</v>
          </cell>
          <cell r="L15">
            <v>109.20471281296025</v>
          </cell>
        </row>
        <row r="16">
          <cell r="B16">
            <v>105</v>
          </cell>
          <cell r="C16" t="str">
            <v>Федчишина Поліна Олегівна</v>
          </cell>
          <cell r="D16" t="str">
            <v>ІІІ</v>
          </cell>
          <cell r="E16" t="str">
            <v>Сокирянський район</v>
          </cell>
          <cell r="F16" t="str">
            <v>Сокирянський район</v>
          </cell>
          <cell r="G16">
            <v>105</v>
          </cell>
          <cell r="I16">
            <v>0</v>
          </cell>
          <cell r="J16">
            <v>0.001058564814814815</v>
          </cell>
          <cell r="K16">
            <v>0.001058564814814815</v>
          </cell>
          <cell r="L16">
            <v>112.24840451644576</v>
          </cell>
        </row>
        <row r="17">
          <cell r="B17">
            <v>45</v>
          </cell>
          <cell r="C17" t="str">
            <v>Іванюк Христина Андріївна</v>
          </cell>
          <cell r="D17" t="str">
            <v>ІІІ</v>
          </cell>
          <cell r="E17" t="str">
            <v>Путильський район</v>
          </cell>
          <cell r="F17" t="str">
            <v>Путильський район</v>
          </cell>
          <cell r="G17">
            <v>45</v>
          </cell>
          <cell r="I17">
            <v>0</v>
          </cell>
          <cell r="J17">
            <v>0.0010631944444444445</v>
          </cell>
          <cell r="K17">
            <v>0.0010631944444444445</v>
          </cell>
          <cell r="L17">
            <v>112.73932253313697</v>
          </cell>
        </row>
        <row r="18">
          <cell r="B18">
            <v>125</v>
          </cell>
          <cell r="C18" t="str">
            <v>Сорохан Аліна Іванівна</v>
          </cell>
          <cell r="D18">
            <v>0</v>
          </cell>
          <cell r="E18" t="str">
            <v>Кіцманський район</v>
          </cell>
          <cell r="F18" t="str">
            <v>Кіцманський район</v>
          </cell>
          <cell r="G18">
            <v>125</v>
          </cell>
          <cell r="I18">
            <v>0</v>
          </cell>
          <cell r="J18">
            <v>0.0010800925925925928</v>
          </cell>
          <cell r="K18">
            <v>0.0010800925925925928</v>
          </cell>
          <cell r="L18">
            <v>114.53117329405991</v>
          </cell>
        </row>
        <row r="19">
          <cell r="B19">
            <v>36</v>
          </cell>
          <cell r="C19" t="str">
            <v>Лаврінець Данієла Іванівна</v>
          </cell>
          <cell r="D19" t="str">
            <v>ІІІ</v>
          </cell>
          <cell r="E19" t="str">
            <v>Герцаївський район</v>
          </cell>
          <cell r="F19" t="str">
            <v>Герцаївський район</v>
          </cell>
          <cell r="G19">
            <v>36</v>
          </cell>
          <cell r="I19">
            <v>0</v>
          </cell>
          <cell r="J19">
            <v>0.0010837962962962962</v>
          </cell>
          <cell r="K19">
            <v>0.0010837962962962962</v>
          </cell>
          <cell r="L19">
            <v>114.92390770741285</v>
          </cell>
        </row>
        <row r="20">
          <cell r="B20">
            <v>85</v>
          </cell>
          <cell r="C20" t="str">
            <v>Кирчу Марія Георгіївна</v>
          </cell>
          <cell r="D20" t="str">
            <v>ІІ</v>
          </cell>
          <cell r="E20" t="str">
            <v>Глибоцький район</v>
          </cell>
          <cell r="F20" t="str">
            <v>Глибоцький район</v>
          </cell>
          <cell r="G20">
            <v>85</v>
          </cell>
          <cell r="I20">
            <v>0</v>
          </cell>
          <cell r="J20">
            <v>0.0010881944444444446</v>
          </cell>
          <cell r="K20">
            <v>0.0010881944444444446</v>
          </cell>
          <cell r="L20">
            <v>115.39027982326952</v>
          </cell>
        </row>
        <row r="21">
          <cell r="B21">
            <v>26</v>
          </cell>
          <cell r="C21" t="str">
            <v>Бастон Марія Павлівна</v>
          </cell>
          <cell r="D21" t="str">
            <v>ІІІ</v>
          </cell>
          <cell r="E21" t="str">
            <v>м.Чернівці</v>
          </cell>
          <cell r="F21" t="str">
            <v>м.Чернівці</v>
          </cell>
          <cell r="G21">
            <v>26</v>
          </cell>
          <cell r="I21">
            <v>0</v>
          </cell>
          <cell r="J21">
            <v>0.0010917824074074074</v>
          </cell>
          <cell r="K21">
            <v>0.0010917824074074074</v>
          </cell>
          <cell r="L21">
            <v>115.7707412862052</v>
          </cell>
        </row>
        <row r="22">
          <cell r="B22">
            <v>91</v>
          </cell>
          <cell r="C22" t="str">
            <v>Тофан Марія-Данієла Вікторівна</v>
          </cell>
          <cell r="D22" t="str">
            <v>ІІІ</v>
          </cell>
          <cell r="E22" t="str">
            <v>Глибоцький район</v>
          </cell>
          <cell r="F22" t="str">
            <v>Глибоцький ЦТКСЕУМ</v>
          </cell>
          <cell r="G22">
            <v>91</v>
          </cell>
          <cell r="I22">
            <v>0</v>
          </cell>
          <cell r="J22">
            <v>0.001096412037037037</v>
          </cell>
          <cell r="K22">
            <v>0.001096412037037037</v>
          </cell>
          <cell r="L22">
            <v>116.2616593028964</v>
          </cell>
        </row>
        <row r="23">
          <cell r="B23">
            <v>131</v>
          </cell>
          <cell r="C23" t="str">
            <v>Андрюк Ілона Миколаївна</v>
          </cell>
          <cell r="D23" t="str">
            <v>ІІІ</v>
          </cell>
          <cell r="E23" t="str">
            <v>Вижницький район</v>
          </cell>
          <cell r="F23" t="str">
            <v>Вижницький район</v>
          </cell>
          <cell r="G23">
            <v>131</v>
          </cell>
          <cell r="I23">
            <v>0</v>
          </cell>
          <cell r="J23">
            <v>0.001123148148148148</v>
          </cell>
          <cell r="K23">
            <v>0.001123148148148148</v>
          </cell>
          <cell r="L23">
            <v>119.09671084928814</v>
          </cell>
        </row>
        <row r="24">
          <cell r="B24">
            <v>95</v>
          </cell>
          <cell r="C24" t="str">
            <v>Скутарь Марія Миколаївна</v>
          </cell>
          <cell r="D24" t="str">
            <v>ІІІ</v>
          </cell>
          <cell r="E24" t="str">
            <v>Глибоцький район</v>
          </cell>
          <cell r="F24" t="str">
            <v>Глибоцький ЦТКСЕУМ</v>
          </cell>
          <cell r="G24">
            <v>95</v>
          </cell>
          <cell r="I24">
            <v>0</v>
          </cell>
          <cell r="J24">
            <v>0.0011273148148148147</v>
          </cell>
          <cell r="K24">
            <v>0.0011273148148148147</v>
          </cell>
          <cell r="L24">
            <v>119.53853706431023</v>
          </cell>
        </row>
        <row r="25">
          <cell r="B25">
            <v>16</v>
          </cell>
          <cell r="C25" t="str">
            <v>Тодоріко Ліда</v>
          </cell>
          <cell r="D25" t="str">
            <v>І ю</v>
          </cell>
          <cell r="E25" t="str">
            <v>Хотинський район</v>
          </cell>
          <cell r="F25" t="str">
            <v>Хотинський район</v>
          </cell>
          <cell r="G25">
            <v>16</v>
          </cell>
          <cell r="I25">
            <v>0</v>
          </cell>
          <cell r="J25">
            <v>0.0011496527777777779</v>
          </cell>
          <cell r="K25">
            <v>0.0011496527777777779</v>
          </cell>
          <cell r="L25">
            <v>121.90721649484537</v>
          </cell>
        </row>
        <row r="26">
          <cell r="B26">
            <v>111</v>
          </cell>
          <cell r="C26" t="str">
            <v>Боднар Ольга Іванівна</v>
          </cell>
          <cell r="D26">
            <v>0</v>
          </cell>
          <cell r="E26" t="str">
            <v>Кельменецький район</v>
          </cell>
          <cell r="F26" t="str">
            <v>Кельменецький район</v>
          </cell>
          <cell r="G26">
            <v>111</v>
          </cell>
          <cell r="I26">
            <v>0</v>
          </cell>
          <cell r="J26">
            <v>0.0011559027777777776</v>
          </cell>
          <cell r="K26">
            <v>0.0011559027777777776</v>
          </cell>
          <cell r="L26">
            <v>122.56995581737849</v>
          </cell>
        </row>
        <row r="27">
          <cell r="B27">
            <v>71</v>
          </cell>
          <cell r="C27" t="str">
            <v>Наліпа Аліна Сергіївна</v>
          </cell>
          <cell r="D27" t="str">
            <v>ІІ</v>
          </cell>
          <cell r="E27" t="str">
            <v>Сторожинецький район</v>
          </cell>
          <cell r="F27" t="str">
            <v>Сторожинецький район</v>
          </cell>
          <cell r="G27">
            <v>71</v>
          </cell>
          <cell r="I27">
            <v>0</v>
          </cell>
          <cell r="J27">
            <v>0.001181712962962963</v>
          </cell>
          <cell r="K27">
            <v>0.001181712962962963</v>
          </cell>
          <cell r="L27">
            <v>125.30682376043201</v>
          </cell>
        </row>
        <row r="28">
          <cell r="B28">
            <v>102</v>
          </cell>
          <cell r="C28" t="str">
            <v>Кулій Олександра Сергіївна</v>
          </cell>
          <cell r="D28" t="str">
            <v>ІІІ</v>
          </cell>
          <cell r="E28" t="str">
            <v>Сокирянський район</v>
          </cell>
          <cell r="F28" t="str">
            <v>Сокирянський район</v>
          </cell>
          <cell r="G28">
            <v>102</v>
          </cell>
          <cell r="I28">
            <v>0</v>
          </cell>
          <cell r="J28">
            <v>0.0011961805555555556</v>
          </cell>
          <cell r="K28">
            <v>0.0011961805555555556</v>
          </cell>
          <cell r="L28">
            <v>126.84094256259203</v>
          </cell>
        </row>
        <row r="29">
          <cell r="B29">
            <v>35</v>
          </cell>
          <cell r="C29" t="str">
            <v>Бока Мальвіна Костянтинівна</v>
          </cell>
          <cell r="D29" t="str">
            <v>ІІІ</v>
          </cell>
          <cell r="E29" t="str">
            <v>Герцаївський район</v>
          </cell>
          <cell r="F29" t="str">
            <v>Герцаївський район</v>
          </cell>
          <cell r="G29">
            <v>35</v>
          </cell>
          <cell r="I29">
            <v>0</v>
          </cell>
          <cell r="J29">
            <v>0.0012024305555555555</v>
          </cell>
          <cell r="K29">
            <v>0.0012024305555555555</v>
          </cell>
          <cell r="L29">
            <v>127.50368188512518</v>
          </cell>
        </row>
        <row r="30">
          <cell r="B30">
            <v>44</v>
          </cell>
          <cell r="C30" t="str">
            <v>Бурак Тетяна Василівна</v>
          </cell>
          <cell r="D30" t="str">
            <v>ІІІ</v>
          </cell>
          <cell r="E30" t="str">
            <v>Путильський район</v>
          </cell>
          <cell r="F30" t="str">
            <v>Путильський район</v>
          </cell>
          <cell r="G30">
            <v>44</v>
          </cell>
          <cell r="I30">
            <v>0</v>
          </cell>
          <cell r="J30">
            <v>0.001222800925925926</v>
          </cell>
          <cell r="K30">
            <v>0.001222800925925926</v>
          </cell>
          <cell r="L30">
            <v>129.66372115856652</v>
          </cell>
        </row>
        <row r="31">
          <cell r="B31">
            <v>132</v>
          </cell>
          <cell r="C31" t="str">
            <v>Овадюк Анастасія Тодорівна</v>
          </cell>
          <cell r="D31" t="str">
            <v>ІІІ</v>
          </cell>
          <cell r="E31" t="str">
            <v>Вижницький район</v>
          </cell>
          <cell r="F31" t="str">
            <v>Вижницький район</v>
          </cell>
          <cell r="G31">
            <v>132</v>
          </cell>
          <cell r="I31">
            <v>0</v>
          </cell>
          <cell r="J31">
            <v>0.0012320601851851852</v>
          </cell>
          <cell r="K31">
            <v>0.0012320601851851852</v>
          </cell>
          <cell r="L31">
            <v>130.64555719194894</v>
          </cell>
        </row>
        <row r="32">
          <cell r="B32">
            <v>101</v>
          </cell>
          <cell r="C32" t="str">
            <v>Погребняк Вікторія Русланівна</v>
          </cell>
          <cell r="D32" t="str">
            <v>ІІІ</v>
          </cell>
          <cell r="E32" t="str">
            <v>Сокирянський район</v>
          </cell>
          <cell r="F32" t="str">
            <v>Сокирянський район</v>
          </cell>
          <cell r="G32">
            <v>101</v>
          </cell>
          <cell r="I32">
            <v>0</v>
          </cell>
          <cell r="J32">
            <v>0.001244675925925926</v>
          </cell>
          <cell r="K32">
            <v>0.001244675925925926</v>
          </cell>
          <cell r="L32">
            <v>131.9833087874325</v>
          </cell>
        </row>
        <row r="33">
          <cell r="B33">
            <v>22</v>
          </cell>
          <cell r="C33" t="str">
            <v>Ількова Ольга Сергіївна</v>
          </cell>
          <cell r="D33" t="str">
            <v>ІІІ</v>
          </cell>
          <cell r="E33" t="str">
            <v>м.Чернівці</v>
          </cell>
          <cell r="F33" t="str">
            <v>м.Чернівці</v>
          </cell>
          <cell r="G33">
            <v>22</v>
          </cell>
          <cell r="I33">
            <v>0</v>
          </cell>
          <cell r="J33">
            <v>0.0013278935185185184</v>
          </cell>
          <cell r="K33">
            <v>0.0013278935185185184</v>
          </cell>
          <cell r="L33">
            <v>140.80756013745705</v>
          </cell>
        </row>
        <row r="34">
          <cell r="B34">
            <v>66</v>
          </cell>
          <cell r="C34" t="str">
            <v>Парайко Віта Іллівна</v>
          </cell>
          <cell r="D34">
            <v>0</v>
          </cell>
          <cell r="E34" t="str">
            <v>Заставнівського району</v>
          </cell>
          <cell r="F34" t="str">
            <v>Заставнівського району</v>
          </cell>
          <cell r="G34">
            <v>66</v>
          </cell>
          <cell r="I34">
            <v>0</v>
          </cell>
          <cell r="J34">
            <v>0.0013577546296296298</v>
          </cell>
          <cell r="K34">
            <v>0.0013577546296296298</v>
          </cell>
          <cell r="L34">
            <v>143.97398134511536</v>
          </cell>
        </row>
        <row r="35">
          <cell r="B35">
            <v>15</v>
          </cell>
          <cell r="C35" t="str">
            <v>Антонюк Віталіна</v>
          </cell>
          <cell r="D35" t="str">
            <v>І ю</v>
          </cell>
          <cell r="E35" t="str">
            <v>Хотинський район</v>
          </cell>
          <cell r="F35" t="str">
            <v>Хотинський район</v>
          </cell>
          <cell r="G35">
            <v>15</v>
          </cell>
          <cell r="I35">
            <v>0</v>
          </cell>
          <cell r="J35">
            <v>0.0013769675925925926</v>
          </cell>
          <cell r="K35">
            <v>0.0013769675925925926</v>
          </cell>
          <cell r="L35">
            <v>146.01129111438388</v>
          </cell>
        </row>
        <row r="36">
          <cell r="B36">
            <v>126</v>
          </cell>
          <cell r="C36" t="str">
            <v>Келя Ірина Аркадіївна</v>
          </cell>
          <cell r="D36">
            <v>0</v>
          </cell>
          <cell r="E36" t="str">
            <v>Кіцманський район</v>
          </cell>
          <cell r="F36" t="str">
            <v>Кіцманський район</v>
          </cell>
          <cell r="G36">
            <v>126</v>
          </cell>
          <cell r="I36">
            <v>0</v>
          </cell>
          <cell r="J36">
            <v>0.0016299768518518519</v>
          </cell>
          <cell r="K36">
            <v>0.0016299768518518519</v>
          </cell>
          <cell r="L36">
            <v>172.83996072655864</v>
          </cell>
        </row>
        <row r="37">
          <cell r="B37">
            <v>61</v>
          </cell>
          <cell r="C37" t="str">
            <v>Велущак Ефіженія Дмитрівна</v>
          </cell>
          <cell r="D37" t="str">
            <v>ІІІ</v>
          </cell>
          <cell r="E37" t="str">
            <v>Заставнівського району</v>
          </cell>
          <cell r="F37" t="str">
            <v>Заставнівського району</v>
          </cell>
          <cell r="G37">
            <v>61</v>
          </cell>
          <cell r="I37">
            <v>0</v>
          </cell>
          <cell r="J37">
            <v>0.002053125</v>
          </cell>
          <cell r="K37">
            <v>0.002053125</v>
          </cell>
          <cell r="L37">
            <v>217.70986745213548</v>
          </cell>
        </row>
      </sheetData>
      <sheetData sheetId="13">
        <row r="9">
          <cell r="F9" t="str">
            <v>Хлопці</v>
          </cell>
        </row>
        <row r="10">
          <cell r="B10" t="str">
            <v>№</v>
          </cell>
          <cell r="C10" t="str">
            <v>Призвіще учасників </v>
          </cell>
          <cell r="D10" t="str">
            <v>Розряд </v>
          </cell>
          <cell r="E10" t="str">
            <v>Регіон</v>
          </cell>
          <cell r="F10" t="str">
            <v>Команда</v>
          </cell>
          <cell r="G10" t="str">
            <v>Нагрудний номер</v>
          </cell>
          <cell r="H10" t="str">
            <v>Штраф</v>
          </cell>
          <cell r="I10" t="str">
            <v>Час старту</v>
          </cell>
          <cell r="J10" t="str">
            <v>Час фінішу</v>
          </cell>
          <cell r="K10" t="str">
            <v>Штрафний час</v>
          </cell>
          <cell r="L10" t="str">
            <v>Час на дистанції</v>
          </cell>
          <cell r="M10" t="str">
            <v>Результат</v>
          </cell>
          <cell r="N10" t="str">
            <v>Відносний результат</v>
          </cell>
        </row>
        <row r="11">
          <cell r="B11">
            <v>96</v>
          </cell>
          <cell r="C11" t="str">
            <v>Марівцан Руслан Сергійович</v>
          </cell>
          <cell r="D11" t="str">
            <v>ІІІ</v>
          </cell>
          <cell r="E11" t="str">
            <v>Глибоцький район</v>
          </cell>
          <cell r="F11" t="str">
            <v>Глибоцький ЦТКСЕУМ</v>
          </cell>
          <cell r="G11">
            <v>96</v>
          </cell>
          <cell r="K11">
            <v>0</v>
          </cell>
          <cell r="M11">
            <v>0.0007019675925925926</v>
          </cell>
          <cell r="N11">
            <v>100</v>
          </cell>
        </row>
        <row r="12">
          <cell r="B12">
            <v>81</v>
          </cell>
          <cell r="C12" t="str">
            <v>Оларь Іван Сергійович</v>
          </cell>
          <cell r="D12" t="str">
            <v>КМС</v>
          </cell>
          <cell r="E12" t="str">
            <v>Глибоцький район</v>
          </cell>
          <cell r="F12" t="str">
            <v>Глибоцький район</v>
          </cell>
          <cell r="G12">
            <v>81</v>
          </cell>
          <cell r="K12">
            <v>0</v>
          </cell>
          <cell r="M12">
            <v>0.0007125</v>
          </cell>
          <cell r="N12">
            <v>101.50041220115418</v>
          </cell>
        </row>
        <row r="13">
          <cell r="B13">
            <v>82</v>
          </cell>
          <cell r="C13" t="str">
            <v>Фретеучан Денис Васильович</v>
          </cell>
          <cell r="D13" t="str">
            <v>КМС</v>
          </cell>
          <cell r="E13" t="str">
            <v>Глибоцький район</v>
          </cell>
          <cell r="F13" t="str">
            <v>Глибоцький район</v>
          </cell>
          <cell r="G13">
            <v>82</v>
          </cell>
          <cell r="K13">
            <v>0</v>
          </cell>
          <cell r="M13">
            <v>0.0007398148148148148</v>
          </cell>
          <cell r="N13">
            <v>103.83365821962312</v>
          </cell>
        </row>
        <row r="14">
          <cell r="B14">
            <v>21</v>
          </cell>
          <cell r="C14" t="str">
            <v>Довганчук Костянтин Ігорович</v>
          </cell>
          <cell r="D14" t="str">
            <v>ІІІ</v>
          </cell>
          <cell r="E14" t="str">
            <v>м.Чернівці</v>
          </cell>
          <cell r="F14" t="str">
            <v>м.Чернівці</v>
          </cell>
          <cell r="G14">
            <v>21</v>
          </cell>
          <cell r="K14">
            <v>0</v>
          </cell>
          <cell r="M14">
            <v>0.0007734953703703702</v>
          </cell>
          <cell r="N14">
            <v>108.56075373619231</v>
          </cell>
        </row>
        <row r="15">
          <cell r="B15">
            <v>83</v>
          </cell>
          <cell r="C15" t="str">
            <v>Дулгер Мар’ян Валерійович</v>
          </cell>
          <cell r="D15" t="str">
            <v>ІІ</v>
          </cell>
          <cell r="E15" t="str">
            <v>Глибоцький район</v>
          </cell>
          <cell r="F15" t="str">
            <v>Глибоцький район</v>
          </cell>
          <cell r="G15">
            <v>83</v>
          </cell>
          <cell r="K15">
            <v>0</v>
          </cell>
          <cell r="M15">
            <v>0.0007938657407407407</v>
          </cell>
          <cell r="N15">
            <v>111.41975308641973</v>
          </cell>
        </row>
        <row r="16">
          <cell r="B16">
            <v>55</v>
          </cell>
          <cell r="C16" t="str">
            <v>Андрусяк Дмитро</v>
          </cell>
          <cell r="D16" t="str">
            <v>ІІІ</v>
          </cell>
          <cell r="E16" t="str">
            <v>Новоселицький район</v>
          </cell>
          <cell r="F16" t="str">
            <v>Новоселицький район</v>
          </cell>
          <cell r="G16">
            <v>55</v>
          </cell>
          <cell r="K16">
            <v>0</v>
          </cell>
          <cell r="M16">
            <v>0.0007989583333333334</v>
          </cell>
          <cell r="N16">
            <v>112.13450292397663</v>
          </cell>
        </row>
        <row r="17">
          <cell r="B17">
            <v>25</v>
          </cell>
          <cell r="C17" t="str">
            <v>Михайлюк Олександр Михайлович</v>
          </cell>
          <cell r="D17" t="str">
            <v>ІІІ</v>
          </cell>
          <cell r="E17" t="str">
            <v>м.Чернівці</v>
          </cell>
          <cell r="F17" t="str">
            <v>м.Чернівці</v>
          </cell>
          <cell r="G17">
            <v>25</v>
          </cell>
          <cell r="K17">
            <v>0</v>
          </cell>
          <cell r="M17">
            <v>0.000799537037037037</v>
          </cell>
          <cell r="N17">
            <v>112.21572449642623</v>
          </cell>
        </row>
        <row r="18">
          <cell r="B18">
            <v>84</v>
          </cell>
          <cell r="C18" t="str">
            <v>Гринку Маріус Костянтинович</v>
          </cell>
          <cell r="D18" t="str">
            <v>ІІ</v>
          </cell>
          <cell r="E18" t="str">
            <v>Глибоцький район</v>
          </cell>
          <cell r="F18" t="str">
            <v>Глибоцький район</v>
          </cell>
          <cell r="G18">
            <v>84</v>
          </cell>
          <cell r="K18">
            <v>0</v>
          </cell>
          <cell r="M18">
            <v>0.0008017361111111111</v>
          </cell>
          <cell r="N18">
            <v>112.5243664717349</v>
          </cell>
        </row>
        <row r="19">
          <cell r="B19">
            <v>32</v>
          </cell>
          <cell r="C19" t="str">
            <v>Біля Дмитро Дмитрович</v>
          </cell>
          <cell r="D19" t="str">
            <v>ІІІ</v>
          </cell>
          <cell r="E19" t="str">
            <v>Герцаївський район</v>
          </cell>
          <cell r="F19" t="str">
            <v>Герцаївський район</v>
          </cell>
          <cell r="G19">
            <v>32</v>
          </cell>
          <cell r="K19">
            <v>0</v>
          </cell>
          <cell r="M19">
            <v>0.0008137731481481481</v>
          </cell>
          <cell r="N19">
            <v>114.21377517868746</v>
          </cell>
        </row>
        <row r="20">
          <cell r="B20">
            <v>24</v>
          </cell>
          <cell r="C20" t="str">
            <v>Лещинский Максим Костянтинович</v>
          </cell>
          <cell r="D20" t="str">
            <v>ІІІ</v>
          </cell>
          <cell r="E20" t="str">
            <v>м.Чернівці</v>
          </cell>
          <cell r="F20" t="str">
            <v>м.Чернівці</v>
          </cell>
          <cell r="G20">
            <v>24</v>
          </cell>
          <cell r="K20">
            <v>0</v>
          </cell>
          <cell r="M20">
            <v>0.0008339120370370371</v>
          </cell>
          <cell r="N20">
            <v>117.04028589993503</v>
          </cell>
        </row>
        <row r="21">
          <cell r="B21">
            <v>136</v>
          </cell>
          <cell r="C21" t="str">
            <v>Дутчак Петро Васильович</v>
          </cell>
          <cell r="D21" t="str">
            <v>ІІІ</v>
          </cell>
          <cell r="E21" t="str">
            <v>Вижницький район</v>
          </cell>
          <cell r="F21" t="str">
            <v>Вижницький район</v>
          </cell>
          <cell r="G21">
            <v>136</v>
          </cell>
          <cell r="K21">
            <v>0</v>
          </cell>
          <cell r="M21">
            <v>0.0008388888888888889</v>
          </cell>
          <cell r="N21">
            <v>117.73879142300194</v>
          </cell>
        </row>
        <row r="22">
          <cell r="B22">
            <v>74</v>
          </cell>
          <cell r="C22" t="str">
            <v>Вітюк Ілля Георгійович</v>
          </cell>
          <cell r="D22" t="str">
            <v>ІІІ</v>
          </cell>
          <cell r="E22" t="str">
            <v>Сторожинецький район</v>
          </cell>
          <cell r="F22" t="str">
            <v>Сторожинецький район</v>
          </cell>
          <cell r="G22">
            <v>74</v>
          </cell>
          <cell r="K22">
            <v>0</v>
          </cell>
          <cell r="M22">
            <v>0.0008396990740740742</v>
          </cell>
          <cell r="N22">
            <v>117.85250162443145</v>
          </cell>
        </row>
        <row r="23">
          <cell r="B23">
            <v>23</v>
          </cell>
          <cell r="C23" t="str">
            <v>Кушнірюк Богдан Ігорович</v>
          </cell>
          <cell r="D23" t="str">
            <v>ІІІ</v>
          </cell>
          <cell r="E23" t="str">
            <v>м.Чернівці</v>
          </cell>
          <cell r="F23" t="str">
            <v>м.Чернівці</v>
          </cell>
          <cell r="G23">
            <v>23</v>
          </cell>
          <cell r="K23">
            <v>0</v>
          </cell>
          <cell r="M23">
            <v>0.0008446759259259259</v>
          </cell>
          <cell r="N23">
            <v>118.55100714749838</v>
          </cell>
        </row>
        <row r="24">
          <cell r="B24">
            <v>135</v>
          </cell>
          <cell r="C24" t="str">
            <v>Вийчук Василь Миколайович</v>
          </cell>
          <cell r="D24" t="str">
            <v>ІІІ</v>
          </cell>
          <cell r="E24" t="str">
            <v>Вижницький район</v>
          </cell>
          <cell r="F24" t="str">
            <v>Вижницький район</v>
          </cell>
          <cell r="G24">
            <v>135</v>
          </cell>
          <cell r="K24">
            <v>0</v>
          </cell>
          <cell r="M24">
            <v>0.0008457175925925927</v>
          </cell>
          <cell r="N24">
            <v>118.69720597790774</v>
          </cell>
        </row>
        <row r="25">
          <cell r="B25">
            <v>42</v>
          </cell>
          <cell r="C25" t="str">
            <v>Довбуш Іван Іванович</v>
          </cell>
          <cell r="D25" t="str">
            <v>ІІІ</v>
          </cell>
          <cell r="E25" t="str">
            <v>Путильський район</v>
          </cell>
          <cell r="F25" t="str">
            <v>Путильський район</v>
          </cell>
          <cell r="G25">
            <v>42</v>
          </cell>
          <cell r="K25">
            <v>0</v>
          </cell>
          <cell r="M25">
            <v>0.0008464120370370371</v>
          </cell>
          <cell r="N25">
            <v>118.79467186484732</v>
          </cell>
        </row>
        <row r="26">
          <cell r="B26">
            <v>41</v>
          </cell>
          <cell r="C26" t="str">
            <v>Федюк Борис Васильович</v>
          </cell>
          <cell r="D26" t="str">
            <v>ІІІ</v>
          </cell>
          <cell r="E26" t="str">
            <v>Путильський район</v>
          </cell>
          <cell r="F26" t="str">
            <v>Путильський район</v>
          </cell>
          <cell r="G26">
            <v>41</v>
          </cell>
          <cell r="K26">
            <v>0</v>
          </cell>
          <cell r="M26">
            <v>0.0008542824074074073</v>
          </cell>
          <cell r="N26">
            <v>119.89928525016242</v>
          </cell>
        </row>
        <row r="27">
          <cell r="B27">
            <v>52</v>
          </cell>
          <cell r="C27" t="str">
            <v>Геба Дмитро</v>
          </cell>
          <cell r="D27" t="str">
            <v>ІІ</v>
          </cell>
          <cell r="E27" t="str">
            <v>Новоселицький район</v>
          </cell>
          <cell r="F27" t="str">
            <v>Новоселицький район</v>
          </cell>
          <cell r="G27">
            <v>52</v>
          </cell>
          <cell r="K27">
            <v>0</v>
          </cell>
          <cell r="M27">
            <v>0.0008591435185185186</v>
          </cell>
          <cell r="N27">
            <v>120.58154645873947</v>
          </cell>
        </row>
        <row r="28">
          <cell r="B28">
            <v>133</v>
          </cell>
          <cell r="C28" t="str">
            <v>Балабушенко Григорій Сергійович</v>
          </cell>
          <cell r="D28" t="str">
            <v>ІІІ</v>
          </cell>
          <cell r="E28" t="str">
            <v>Вижницький район</v>
          </cell>
          <cell r="F28" t="str">
            <v>Вижницький район</v>
          </cell>
          <cell r="G28">
            <v>133</v>
          </cell>
          <cell r="K28">
            <v>0</v>
          </cell>
          <cell r="M28">
            <v>0.0008631944444444443</v>
          </cell>
          <cell r="N28">
            <v>121.15009746588692</v>
          </cell>
        </row>
        <row r="29">
          <cell r="B29">
            <v>34</v>
          </cell>
          <cell r="C29" t="str">
            <v>Герман Олексій Віталійович</v>
          </cell>
          <cell r="D29" t="str">
            <v>ІІІ</v>
          </cell>
          <cell r="E29" t="str">
            <v>Герцаївський район</v>
          </cell>
          <cell r="F29" t="str">
            <v>Герцаївський район</v>
          </cell>
          <cell r="G29">
            <v>34</v>
          </cell>
          <cell r="K29">
            <v>0</v>
          </cell>
          <cell r="M29">
            <v>0.0008635416666666666</v>
          </cell>
          <cell r="N29">
            <v>121.19883040935673</v>
          </cell>
        </row>
        <row r="30">
          <cell r="B30">
            <v>124</v>
          </cell>
          <cell r="C30" t="str">
            <v>Максимюк Сергій Миклайович</v>
          </cell>
          <cell r="D30">
            <v>0</v>
          </cell>
          <cell r="E30" t="str">
            <v>Кіцманський район</v>
          </cell>
          <cell r="F30" t="str">
            <v>Кіцманський район</v>
          </cell>
          <cell r="G30">
            <v>124</v>
          </cell>
          <cell r="K30">
            <v>0</v>
          </cell>
          <cell r="M30">
            <v>0.000877662037037037</v>
          </cell>
          <cell r="N30">
            <v>123.180636777128</v>
          </cell>
        </row>
        <row r="31">
          <cell r="B31">
            <v>123</v>
          </cell>
          <cell r="C31" t="str">
            <v>Федорюк Павло Іванович</v>
          </cell>
          <cell r="D31">
            <v>0</v>
          </cell>
          <cell r="E31" t="str">
            <v>Кіцманський район</v>
          </cell>
          <cell r="F31" t="str">
            <v>Кіцманський район</v>
          </cell>
          <cell r="G31">
            <v>123</v>
          </cell>
          <cell r="K31">
            <v>0</v>
          </cell>
          <cell r="M31">
            <v>0.0008809027777777778</v>
          </cell>
          <cell r="N31">
            <v>123.635477582846</v>
          </cell>
        </row>
        <row r="32">
          <cell r="B32">
            <v>53</v>
          </cell>
          <cell r="C32" t="str">
            <v>Падурій Авель</v>
          </cell>
          <cell r="D32" t="str">
            <v>ІІІ</v>
          </cell>
          <cell r="E32" t="str">
            <v>Новоселицький район</v>
          </cell>
          <cell r="F32" t="str">
            <v>Новоселицький район</v>
          </cell>
          <cell r="G32">
            <v>53</v>
          </cell>
          <cell r="K32">
            <v>0</v>
          </cell>
          <cell r="M32">
            <v>0.0008818287037037037</v>
          </cell>
          <cell r="N32">
            <v>123.76543209876543</v>
          </cell>
        </row>
        <row r="33">
          <cell r="B33">
            <v>43</v>
          </cell>
          <cell r="C33" t="str">
            <v>Торак Сергій Анатолійович </v>
          </cell>
          <cell r="D33" t="str">
            <v>ІІІ</v>
          </cell>
          <cell r="E33" t="str">
            <v>Путильський район</v>
          </cell>
          <cell r="F33" t="str">
            <v>Путильський район</v>
          </cell>
          <cell r="G33">
            <v>43</v>
          </cell>
          <cell r="K33">
            <v>0</v>
          </cell>
          <cell r="M33">
            <v>0.0008832175925925926</v>
          </cell>
          <cell r="N33">
            <v>123.96036387264458</v>
          </cell>
        </row>
        <row r="34">
          <cell r="B34">
            <v>106</v>
          </cell>
          <cell r="C34" t="str">
            <v>Проданюк Микола Миколай.</v>
          </cell>
          <cell r="D34" t="str">
            <v>ІІІ</v>
          </cell>
          <cell r="E34" t="str">
            <v>Сокирянський район</v>
          </cell>
          <cell r="F34" t="str">
            <v>Сокирянський район</v>
          </cell>
          <cell r="G34">
            <v>106</v>
          </cell>
          <cell r="K34">
            <v>0</v>
          </cell>
          <cell r="M34">
            <v>0.0008885416666666667</v>
          </cell>
          <cell r="N34">
            <v>124.70760233918128</v>
          </cell>
        </row>
        <row r="35">
          <cell r="B35">
            <v>72</v>
          </cell>
          <cell r="C35" t="str">
            <v>Лахман Валентин Миколайович</v>
          </cell>
          <cell r="D35" t="str">
            <v>ІІ</v>
          </cell>
          <cell r="E35" t="str">
            <v>Сторожинецький район</v>
          </cell>
          <cell r="F35" t="str">
            <v>Сторожинецький район</v>
          </cell>
          <cell r="G35">
            <v>72</v>
          </cell>
          <cell r="K35">
            <v>0</v>
          </cell>
          <cell r="M35">
            <v>0.0008962962962962962</v>
          </cell>
          <cell r="N35">
            <v>125.79597141000647</v>
          </cell>
        </row>
        <row r="36">
          <cell r="B36">
            <v>46</v>
          </cell>
          <cell r="C36" t="str">
            <v>Чевюк Нікіта Вікторович</v>
          </cell>
          <cell r="D36" t="str">
            <v>ІІІ</v>
          </cell>
          <cell r="E36" t="str">
            <v>Путильський район</v>
          </cell>
          <cell r="F36" t="str">
            <v>Путильський район</v>
          </cell>
          <cell r="G36">
            <v>46</v>
          </cell>
          <cell r="K36">
            <v>0</v>
          </cell>
          <cell r="M36">
            <v>0.0009083333333333334</v>
          </cell>
          <cell r="N36">
            <v>127.48538011695906</v>
          </cell>
        </row>
        <row r="37">
          <cell r="B37">
            <v>75</v>
          </cell>
          <cell r="C37" t="str">
            <v>Бока Георгій Васильович</v>
          </cell>
          <cell r="D37" t="str">
            <v>ІІІ</v>
          </cell>
          <cell r="E37" t="str">
            <v>Сторожинецький район</v>
          </cell>
          <cell r="F37" t="str">
            <v>Сторожинецький район</v>
          </cell>
          <cell r="G37">
            <v>75</v>
          </cell>
          <cell r="K37">
            <v>0</v>
          </cell>
          <cell r="M37">
            <v>0.0009152777777777779</v>
          </cell>
          <cell r="N37">
            <v>128.4600389863548</v>
          </cell>
        </row>
        <row r="38">
          <cell r="B38">
            <v>134</v>
          </cell>
          <cell r="C38" t="str">
            <v>Павлюк Вадим Васильович</v>
          </cell>
          <cell r="D38" t="str">
            <v>ІІІ</v>
          </cell>
          <cell r="E38" t="str">
            <v>Вижницький район</v>
          </cell>
          <cell r="F38" t="str">
            <v>Вижницький район</v>
          </cell>
          <cell r="G38">
            <v>134</v>
          </cell>
          <cell r="K38">
            <v>0</v>
          </cell>
          <cell r="M38">
            <v>0.0009312499999999999</v>
          </cell>
          <cell r="N38">
            <v>130.7017543859649</v>
          </cell>
        </row>
        <row r="39">
          <cell r="B39">
            <v>92</v>
          </cell>
          <cell r="C39" t="str">
            <v>Унгурян Євгеній Іванович</v>
          </cell>
          <cell r="D39" t="str">
            <v>ІІІ</v>
          </cell>
          <cell r="E39" t="str">
            <v>Глибоцький район</v>
          </cell>
          <cell r="F39" t="str">
            <v>Глибоцький ЦТКСЕУМ</v>
          </cell>
          <cell r="G39">
            <v>92</v>
          </cell>
          <cell r="K39">
            <v>0</v>
          </cell>
          <cell r="M39">
            <v>0.0009372685185185186</v>
          </cell>
          <cell r="N39">
            <v>131.5464587394412</v>
          </cell>
        </row>
        <row r="40">
          <cell r="B40">
            <v>33</v>
          </cell>
          <cell r="C40" t="str">
            <v>Бордіану Василь Ілліч</v>
          </cell>
          <cell r="D40" t="str">
            <v>ІІІ</v>
          </cell>
          <cell r="E40" t="str">
            <v>Герцаївський район</v>
          </cell>
          <cell r="F40" t="str">
            <v>Герцаївський район</v>
          </cell>
          <cell r="G40">
            <v>33</v>
          </cell>
          <cell r="K40">
            <v>0</v>
          </cell>
          <cell r="M40">
            <v>0.0009435185185185186</v>
          </cell>
          <cell r="N40">
            <v>132.42365172189733</v>
          </cell>
        </row>
        <row r="41">
          <cell r="B41">
            <v>94</v>
          </cell>
          <cell r="C41" t="str">
            <v>Скутарь Микола Миколайович</v>
          </cell>
          <cell r="D41" t="str">
            <v>ІІІ</v>
          </cell>
          <cell r="E41" t="str">
            <v>Глибоцький район</v>
          </cell>
          <cell r="F41" t="str">
            <v>Глибоцький ЦТКСЕУМ</v>
          </cell>
          <cell r="G41">
            <v>94</v>
          </cell>
          <cell r="K41">
            <v>0</v>
          </cell>
          <cell r="M41">
            <v>0.0009562500000000001</v>
          </cell>
          <cell r="N41">
            <v>134.21052631578948</v>
          </cell>
        </row>
        <row r="42">
          <cell r="B42">
            <v>113</v>
          </cell>
          <cell r="C42" t="str">
            <v>Жирун Владислав Олегович</v>
          </cell>
          <cell r="D42">
            <v>0</v>
          </cell>
          <cell r="E42" t="str">
            <v>Кельменецький район</v>
          </cell>
          <cell r="F42" t="str">
            <v>Кельменецький район</v>
          </cell>
          <cell r="G42">
            <v>113</v>
          </cell>
          <cell r="K42">
            <v>0</v>
          </cell>
          <cell r="M42">
            <v>0.0009604166666666667</v>
          </cell>
          <cell r="N42">
            <v>134.79532163742692</v>
          </cell>
        </row>
        <row r="43">
          <cell r="B43">
            <v>115</v>
          </cell>
          <cell r="C43" t="str">
            <v>Мотрюк Юрій Вікторович</v>
          </cell>
          <cell r="D43">
            <v>0</v>
          </cell>
          <cell r="E43" t="str">
            <v>Кельменецький район</v>
          </cell>
          <cell r="F43" t="str">
            <v>Кельменецький район</v>
          </cell>
          <cell r="G43">
            <v>115</v>
          </cell>
          <cell r="K43">
            <v>0</v>
          </cell>
          <cell r="M43">
            <v>0.0009665509259259259</v>
          </cell>
          <cell r="N43">
            <v>135.65627030539312</v>
          </cell>
        </row>
        <row r="44">
          <cell r="B44">
            <v>93</v>
          </cell>
          <cell r="C44" t="str">
            <v>Іліюк Іонуць-Дануць Георгійович</v>
          </cell>
          <cell r="D44" t="str">
            <v>ІІІ</v>
          </cell>
          <cell r="E44" t="str">
            <v>Глибоцький район</v>
          </cell>
          <cell r="F44" t="str">
            <v>Глибоцький ЦТКСЕУМ</v>
          </cell>
          <cell r="G44">
            <v>93</v>
          </cell>
          <cell r="K44">
            <v>0</v>
          </cell>
          <cell r="M44">
            <v>0.0009695601851851853</v>
          </cell>
          <cell r="N44">
            <v>136.07862248213127</v>
          </cell>
        </row>
        <row r="45">
          <cell r="B45">
            <v>103</v>
          </cell>
          <cell r="C45" t="str">
            <v>Субота Андрій Іванович</v>
          </cell>
          <cell r="D45" t="str">
            <v>ІІІ</v>
          </cell>
          <cell r="E45" t="str">
            <v>Сокирянський район</v>
          </cell>
          <cell r="F45" t="str">
            <v>Сокирянський район</v>
          </cell>
          <cell r="G45">
            <v>103</v>
          </cell>
          <cell r="K45">
            <v>0</v>
          </cell>
          <cell r="M45">
            <v>0.0009832175925925926</v>
          </cell>
          <cell r="N45">
            <v>137.9954515919428</v>
          </cell>
        </row>
        <row r="46">
          <cell r="B46">
            <v>116</v>
          </cell>
          <cell r="C46" t="str">
            <v>Лопатко Станіслав Олегович</v>
          </cell>
          <cell r="D46">
            <v>0</v>
          </cell>
          <cell r="E46" t="str">
            <v>Кельменецький район</v>
          </cell>
          <cell r="F46" t="str">
            <v>Кельменецький район</v>
          </cell>
          <cell r="G46">
            <v>116</v>
          </cell>
          <cell r="K46">
            <v>0</v>
          </cell>
          <cell r="M46">
            <v>0.000989351851851852</v>
          </cell>
          <cell r="N46">
            <v>138.85640025990904</v>
          </cell>
        </row>
        <row r="47">
          <cell r="B47">
            <v>63</v>
          </cell>
          <cell r="C47" t="str">
            <v>Литвинюк Микола Романович</v>
          </cell>
          <cell r="D47">
            <v>0</v>
          </cell>
          <cell r="E47" t="str">
            <v>Заставнівського району</v>
          </cell>
          <cell r="F47" t="str">
            <v>Заставнівського району</v>
          </cell>
          <cell r="G47">
            <v>63</v>
          </cell>
          <cell r="K47">
            <v>0</v>
          </cell>
          <cell r="M47">
            <v>0.0010042824074074073</v>
          </cell>
          <cell r="N47">
            <v>140.9519168291098</v>
          </cell>
        </row>
        <row r="48">
          <cell r="B48">
            <v>13</v>
          </cell>
          <cell r="C48" t="str">
            <v>Продан Олег</v>
          </cell>
          <cell r="D48" t="str">
            <v>І ю</v>
          </cell>
          <cell r="E48" t="str">
            <v>Хотинський район</v>
          </cell>
          <cell r="F48" t="str">
            <v>Хотинський район</v>
          </cell>
          <cell r="G48">
            <v>13</v>
          </cell>
          <cell r="K48">
            <v>0</v>
          </cell>
          <cell r="M48">
            <v>0.001006712962962963</v>
          </cell>
          <cell r="N48">
            <v>141.2930474333983</v>
          </cell>
        </row>
        <row r="49">
          <cell r="B49">
            <v>122</v>
          </cell>
          <cell r="C49" t="str">
            <v>Федорюк Іван Миколайович</v>
          </cell>
          <cell r="D49">
            <v>0</v>
          </cell>
          <cell r="E49" t="str">
            <v>Кіцманський район</v>
          </cell>
          <cell r="F49" t="str">
            <v>Кіцманський район</v>
          </cell>
          <cell r="G49">
            <v>122</v>
          </cell>
          <cell r="K49">
            <v>0</v>
          </cell>
          <cell r="M49">
            <v>0.0010244212962962963</v>
          </cell>
          <cell r="N49">
            <v>143.77842755035738</v>
          </cell>
        </row>
        <row r="50">
          <cell r="B50">
            <v>31</v>
          </cell>
          <cell r="C50" t="str">
            <v>Губан Михайло Михайлович</v>
          </cell>
          <cell r="D50" t="str">
            <v>ІІІ</v>
          </cell>
          <cell r="E50" t="str">
            <v>Герцаївський район</v>
          </cell>
          <cell r="F50" t="str">
            <v>Герцаївський район</v>
          </cell>
          <cell r="G50">
            <v>31</v>
          </cell>
          <cell r="K50">
            <v>0</v>
          </cell>
          <cell r="M50">
            <v>0.0010315972222222222</v>
          </cell>
          <cell r="N50">
            <v>144.78557504873294</v>
          </cell>
        </row>
        <row r="51">
          <cell r="B51">
            <v>12</v>
          </cell>
          <cell r="C51" t="str">
            <v>Торопій Микола</v>
          </cell>
          <cell r="D51" t="str">
            <v>І ю</v>
          </cell>
          <cell r="E51" t="str">
            <v>Хотинський район</v>
          </cell>
          <cell r="F51" t="str">
            <v>Хотинський район</v>
          </cell>
          <cell r="G51">
            <v>12</v>
          </cell>
          <cell r="K51">
            <v>0</v>
          </cell>
          <cell r="M51">
            <v>0.0010324074074074074</v>
          </cell>
          <cell r="N51">
            <v>144.89928525016245</v>
          </cell>
        </row>
        <row r="52">
          <cell r="B52">
            <v>121</v>
          </cell>
          <cell r="C52" t="str">
            <v>Олексюк Вадим Анатолійович</v>
          </cell>
          <cell r="D52">
            <v>0</v>
          </cell>
          <cell r="E52" t="str">
            <v>Кіцманський район</v>
          </cell>
          <cell r="F52" t="str">
            <v>Кіцманський район</v>
          </cell>
          <cell r="G52">
            <v>121</v>
          </cell>
          <cell r="K52">
            <v>0</v>
          </cell>
          <cell r="M52">
            <v>0.0010438657407407406</v>
          </cell>
          <cell r="N52">
            <v>146.50747238466536</v>
          </cell>
        </row>
        <row r="53">
          <cell r="B53">
            <v>65</v>
          </cell>
          <cell r="C53" t="str">
            <v>Буковський Богдан Віталійович</v>
          </cell>
          <cell r="D53">
            <v>0</v>
          </cell>
          <cell r="E53" t="str">
            <v>Заставнівського району</v>
          </cell>
          <cell r="F53" t="str">
            <v>Заставнівського району</v>
          </cell>
          <cell r="G53">
            <v>65</v>
          </cell>
          <cell r="K53">
            <v>0</v>
          </cell>
          <cell r="M53">
            <v>0.0010479166666666666</v>
          </cell>
          <cell r="N53">
            <v>147.07602339181284</v>
          </cell>
        </row>
        <row r="54">
          <cell r="B54">
            <v>14</v>
          </cell>
          <cell r="C54" t="str">
            <v>Рябой Сергій</v>
          </cell>
          <cell r="D54" t="str">
            <v>І ю</v>
          </cell>
          <cell r="E54" t="str">
            <v>Хотинський район</v>
          </cell>
          <cell r="F54" t="str">
            <v>Хотинський район</v>
          </cell>
          <cell r="G54">
            <v>14</v>
          </cell>
          <cell r="K54">
            <v>0</v>
          </cell>
          <cell r="M54">
            <v>0.001052199074074074</v>
          </cell>
          <cell r="N54">
            <v>147.67706302794022</v>
          </cell>
        </row>
        <row r="55">
          <cell r="B55">
            <v>114</v>
          </cell>
          <cell r="C55" t="str">
            <v>Білий Артур Вікторович</v>
          </cell>
          <cell r="D55">
            <v>0</v>
          </cell>
          <cell r="E55" t="str">
            <v>Кельменецький район</v>
          </cell>
          <cell r="F55" t="str">
            <v>Кельменецький район</v>
          </cell>
          <cell r="G55">
            <v>114</v>
          </cell>
          <cell r="K55">
            <v>0</v>
          </cell>
          <cell r="M55">
            <v>0.0010717592592592593</v>
          </cell>
          <cell r="N55">
            <v>150.42235217673814</v>
          </cell>
        </row>
        <row r="56">
          <cell r="B56">
            <v>11</v>
          </cell>
          <cell r="C56" t="str">
            <v>Продан Вадим</v>
          </cell>
          <cell r="D56" t="str">
            <v>І ю</v>
          </cell>
          <cell r="E56" t="str">
            <v>Хотинський район</v>
          </cell>
          <cell r="F56" t="str">
            <v>Хотинський район</v>
          </cell>
          <cell r="G56">
            <v>11</v>
          </cell>
          <cell r="K56">
            <v>0</v>
          </cell>
          <cell r="M56">
            <v>0.0011113425925925926</v>
          </cell>
          <cell r="N56">
            <v>155.9779077322937</v>
          </cell>
        </row>
        <row r="57">
          <cell r="B57">
            <v>62</v>
          </cell>
          <cell r="C57" t="str">
            <v>Костенюк Ілля Васильович</v>
          </cell>
          <cell r="D57">
            <v>0</v>
          </cell>
          <cell r="E57" t="str">
            <v>Заставнівського району</v>
          </cell>
          <cell r="F57" t="str">
            <v>Заставнівського району</v>
          </cell>
          <cell r="G57">
            <v>62</v>
          </cell>
          <cell r="K57">
            <v>0</v>
          </cell>
          <cell r="M57">
            <v>0.001134722222222222</v>
          </cell>
          <cell r="N57">
            <v>159.25925925925924</v>
          </cell>
        </row>
        <row r="58">
          <cell r="B58">
            <v>112</v>
          </cell>
          <cell r="C58" t="str">
            <v>Кушнір Олександр Костянтинович</v>
          </cell>
          <cell r="D58">
            <v>0</v>
          </cell>
          <cell r="E58" t="str">
            <v>Кельменецький район</v>
          </cell>
          <cell r="F58" t="str">
            <v>Кельменецький район</v>
          </cell>
          <cell r="G58">
            <v>112</v>
          </cell>
          <cell r="K58">
            <v>0</v>
          </cell>
          <cell r="M58">
            <v>0.0012587962962962963</v>
          </cell>
          <cell r="N58">
            <v>176.67316439246264</v>
          </cell>
        </row>
        <row r="59">
          <cell r="B59">
            <v>64</v>
          </cell>
          <cell r="C59" t="str">
            <v>Костенюк Роман Романович</v>
          </cell>
          <cell r="D59" t="str">
            <v>ІІІ</v>
          </cell>
          <cell r="E59" t="str">
            <v>Заставнівського району</v>
          </cell>
          <cell r="F59" t="str">
            <v>Заставнівського району</v>
          </cell>
          <cell r="G59">
            <v>64</v>
          </cell>
          <cell r="K59">
            <v>0</v>
          </cell>
          <cell r="M59" t="str">
            <v>DS</v>
          </cell>
        </row>
      </sheetData>
      <sheetData sheetId="17">
        <row r="1">
          <cell r="A1" t="str">
            <v>№
уч-ка</v>
          </cell>
          <cell r="B1" t="str">
            <v>Прізвище, ім'я та по-батькові</v>
          </cell>
          <cell r="C1" t="str">
            <v>Назва команди</v>
          </cell>
          <cell r="D1" t="str">
            <v>Регіон</v>
          </cell>
          <cell r="E1" t="str">
            <v>Нагрудний номер</v>
          </cell>
          <cell r="F1" t="str">
            <v>Рік народження</v>
          </cell>
          <cell r="G1" t="str">
            <v>Розряд з спорт. туризму</v>
          </cell>
          <cell r="H1" t="str">
            <v>Клас суден</v>
          </cell>
          <cell r="I1" t="str">
            <v>Тренер</v>
          </cell>
        </row>
        <row r="2">
          <cell r="A2">
            <v>10</v>
          </cell>
          <cell r="B2" t="str">
            <v>Хотинський район</v>
          </cell>
          <cell r="C2" t="str">
            <v>Хотинський район</v>
          </cell>
          <cell r="D2" t="str">
            <v>Хотинський район</v>
          </cell>
        </row>
        <row r="3">
          <cell r="A3">
            <v>11</v>
          </cell>
          <cell r="B3" t="str">
            <v>Продан Вадим</v>
          </cell>
          <cell r="C3" t="str">
            <v>Хотинський район</v>
          </cell>
          <cell r="D3" t="str">
            <v>Хотинський район</v>
          </cell>
          <cell r="E3">
            <v>11</v>
          </cell>
          <cell r="F3" t="str">
            <v>2001р</v>
          </cell>
          <cell r="G3" t="str">
            <v>І ю</v>
          </cell>
          <cell r="I3" t="str">
            <v>А.В. Ткач</v>
          </cell>
        </row>
        <row r="4">
          <cell r="A4">
            <v>12</v>
          </cell>
          <cell r="B4" t="str">
            <v>Торопій Микола</v>
          </cell>
          <cell r="C4" t="str">
            <v>Хотинський район</v>
          </cell>
          <cell r="D4" t="str">
            <v>Хотинський район</v>
          </cell>
          <cell r="E4">
            <v>12</v>
          </cell>
          <cell r="F4" t="str">
            <v>2001р</v>
          </cell>
          <cell r="G4" t="str">
            <v>І ю</v>
          </cell>
          <cell r="I4" t="str">
            <v>А.В. Ткач</v>
          </cell>
        </row>
        <row r="5">
          <cell r="A5">
            <v>13</v>
          </cell>
          <cell r="B5" t="str">
            <v>Продан Олег</v>
          </cell>
          <cell r="C5" t="str">
            <v>Хотинський район</v>
          </cell>
          <cell r="D5" t="str">
            <v>Хотинський район</v>
          </cell>
          <cell r="E5">
            <v>13</v>
          </cell>
          <cell r="F5" t="str">
            <v>2000р</v>
          </cell>
          <cell r="G5" t="str">
            <v>І ю</v>
          </cell>
          <cell r="I5" t="str">
            <v>А.В. Ткач</v>
          </cell>
        </row>
        <row r="6">
          <cell r="A6">
            <v>14</v>
          </cell>
          <cell r="B6" t="str">
            <v>Рябой Сергій</v>
          </cell>
          <cell r="C6" t="str">
            <v>Хотинський район</v>
          </cell>
          <cell r="D6" t="str">
            <v>Хотинський район</v>
          </cell>
          <cell r="E6">
            <v>14</v>
          </cell>
          <cell r="F6" t="str">
            <v>2002р</v>
          </cell>
          <cell r="G6" t="str">
            <v>І ю</v>
          </cell>
          <cell r="I6" t="str">
            <v>А.В. Ткач</v>
          </cell>
        </row>
        <row r="7">
          <cell r="A7">
            <v>15</v>
          </cell>
          <cell r="B7" t="str">
            <v>Антонюк Віталіна</v>
          </cell>
          <cell r="C7" t="str">
            <v>Хотинський район</v>
          </cell>
          <cell r="D7" t="str">
            <v>Хотинський район</v>
          </cell>
          <cell r="E7">
            <v>15</v>
          </cell>
          <cell r="F7" t="str">
            <v>2000р</v>
          </cell>
          <cell r="G7" t="str">
            <v>І ю</v>
          </cell>
          <cell r="I7" t="str">
            <v>А.В. Ткач</v>
          </cell>
        </row>
        <row r="8">
          <cell r="A8">
            <v>16</v>
          </cell>
          <cell r="B8" t="str">
            <v>Тодоріко Ліда</v>
          </cell>
          <cell r="C8" t="str">
            <v>Хотинський район</v>
          </cell>
          <cell r="D8" t="str">
            <v>Хотинський район</v>
          </cell>
          <cell r="E8">
            <v>16</v>
          </cell>
          <cell r="F8" t="str">
            <v>2001р</v>
          </cell>
          <cell r="G8" t="str">
            <v>І ю</v>
          </cell>
          <cell r="I8" t="str">
            <v>А.В. Ткач</v>
          </cell>
        </row>
        <row r="9">
          <cell r="A9">
            <v>17</v>
          </cell>
          <cell r="E9">
            <v>17</v>
          </cell>
        </row>
        <row r="10">
          <cell r="A10">
            <v>18</v>
          </cell>
          <cell r="E10">
            <v>18</v>
          </cell>
        </row>
        <row r="11">
          <cell r="A11">
            <v>19</v>
          </cell>
          <cell r="E11">
            <v>19</v>
          </cell>
        </row>
        <row r="12">
          <cell r="A12">
            <v>20</v>
          </cell>
          <cell r="B12" t="str">
            <v>м.Чернівці</v>
          </cell>
          <cell r="C12" t="str">
            <v>м.Чернівці</v>
          </cell>
          <cell r="D12" t="str">
            <v>м.Чернівці</v>
          </cell>
          <cell r="E12">
            <v>20</v>
          </cell>
        </row>
        <row r="13">
          <cell r="A13">
            <v>21</v>
          </cell>
          <cell r="B13" t="str">
            <v>Довганчук Костянтин Ігорович</v>
          </cell>
          <cell r="C13" t="str">
            <v>м.Чернівці</v>
          </cell>
          <cell r="D13" t="str">
            <v>м.Чернівці</v>
          </cell>
          <cell r="E13">
            <v>21</v>
          </cell>
          <cell r="F13">
            <v>36832</v>
          </cell>
          <cell r="G13" t="str">
            <v>ІІІ</v>
          </cell>
          <cell r="I13" t="str">
            <v>Мельник О.О.</v>
          </cell>
        </row>
        <row r="14">
          <cell r="A14">
            <v>22</v>
          </cell>
          <cell r="B14" t="str">
            <v>Ількова Ольга Сергіївна</v>
          </cell>
          <cell r="C14" t="str">
            <v>м.Чернівці</v>
          </cell>
          <cell r="D14" t="str">
            <v>м.Чернівці</v>
          </cell>
          <cell r="E14">
            <v>22</v>
          </cell>
          <cell r="F14">
            <v>37065</v>
          </cell>
          <cell r="G14" t="str">
            <v>ІІІ</v>
          </cell>
          <cell r="I14" t="str">
            <v>Прокопчук С.В</v>
          </cell>
        </row>
        <row r="15">
          <cell r="A15">
            <v>23</v>
          </cell>
          <cell r="B15" t="str">
            <v>Кушнірюк Богдан Ігорович</v>
          </cell>
          <cell r="C15" t="str">
            <v>м.Чернівці</v>
          </cell>
          <cell r="D15" t="str">
            <v>м.Чернівці</v>
          </cell>
          <cell r="E15">
            <v>23</v>
          </cell>
          <cell r="F15">
            <v>37381</v>
          </cell>
          <cell r="G15" t="str">
            <v>ІІІ</v>
          </cell>
          <cell r="I15" t="str">
            <v>Мельник О.О.</v>
          </cell>
        </row>
        <row r="16">
          <cell r="A16">
            <v>24</v>
          </cell>
          <cell r="B16" t="str">
            <v>Лещинский Максим Костянтинович</v>
          </cell>
          <cell r="C16" t="str">
            <v>м.Чернівці</v>
          </cell>
          <cell r="D16" t="str">
            <v>м.Чернівці</v>
          </cell>
          <cell r="E16">
            <v>24</v>
          </cell>
          <cell r="F16">
            <v>37229</v>
          </cell>
          <cell r="G16" t="str">
            <v>ІІІ</v>
          </cell>
          <cell r="I16" t="str">
            <v>Мельник О.О.</v>
          </cell>
        </row>
        <row r="17">
          <cell r="A17">
            <v>25</v>
          </cell>
          <cell r="B17" t="str">
            <v>Михайлюк Олександр Михайлович</v>
          </cell>
          <cell r="C17" t="str">
            <v>м.Чернівці</v>
          </cell>
          <cell r="D17" t="str">
            <v>м.Чернівці</v>
          </cell>
          <cell r="E17">
            <v>25</v>
          </cell>
          <cell r="F17">
            <v>37036</v>
          </cell>
          <cell r="G17" t="str">
            <v>ІІІ</v>
          </cell>
          <cell r="I17" t="str">
            <v>Мельник О.О.</v>
          </cell>
        </row>
        <row r="18">
          <cell r="A18">
            <v>26</v>
          </cell>
          <cell r="B18" t="str">
            <v>Бастон Марія Павлівна</v>
          </cell>
          <cell r="C18" t="str">
            <v>м.Чернівці</v>
          </cell>
          <cell r="D18" t="str">
            <v>м.Чернівці</v>
          </cell>
          <cell r="E18">
            <v>26</v>
          </cell>
          <cell r="F18">
            <v>37155</v>
          </cell>
          <cell r="G18" t="str">
            <v>ІІІ</v>
          </cell>
          <cell r="I18" t="str">
            <v>Мельник О.О.</v>
          </cell>
        </row>
        <row r="19">
          <cell r="A19">
            <v>27</v>
          </cell>
          <cell r="E19">
            <v>27</v>
          </cell>
        </row>
        <row r="20">
          <cell r="A20">
            <v>28</v>
          </cell>
          <cell r="E20">
            <v>28</v>
          </cell>
        </row>
        <row r="21">
          <cell r="A21">
            <v>29</v>
          </cell>
          <cell r="E21">
            <v>29</v>
          </cell>
        </row>
        <row r="22">
          <cell r="A22">
            <v>30</v>
          </cell>
          <cell r="B22" t="str">
            <v>Герцаївський район</v>
          </cell>
          <cell r="C22" t="str">
            <v>Герцаївський район</v>
          </cell>
          <cell r="D22" t="str">
            <v>Герцаївський район</v>
          </cell>
          <cell r="E22">
            <v>30</v>
          </cell>
        </row>
        <row r="23">
          <cell r="A23">
            <v>31</v>
          </cell>
          <cell r="B23" t="str">
            <v>Губан Михайло Михайлович</v>
          </cell>
          <cell r="C23" t="str">
            <v>Герцаївський район</v>
          </cell>
          <cell r="D23" t="str">
            <v>Герцаївський район</v>
          </cell>
          <cell r="E23">
            <v>31</v>
          </cell>
          <cell r="F23">
            <v>1999</v>
          </cell>
          <cell r="G23" t="str">
            <v>ІІІ</v>
          </cell>
          <cell r="I23" t="str">
            <v>Шутік П.В.</v>
          </cell>
        </row>
        <row r="24">
          <cell r="A24">
            <v>32</v>
          </cell>
          <cell r="B24" t="str">
            <v>Біля Дмитро Дмитрович</v>
          </cell>
          <cell r="C24" t="str">
            <v>Герцаївський район</v>
          </cell>
          <cell r="D24" t="str">
            <v>Герцаївський район</v>
          </cell>
          <cell r="E24">
            <v>32</v>
          </cell>
          <cell r="F24">
            <v>2000</v>
          </cell>
          <cell r="G24" t="str">
            <v>ІІІ</v>
          </cell>
          <cell r="I24" t="str">
            <v>Шутік П.В.</v>
          </cell>
        </row>
        <row r="25">
          <cell r="A25">
            <v>33</v>
          </cell>
          <cell r="B25" t="str">
            <v>Бордіану Василь Ілліч</v>
          </cell>
          <cell r="C25" t="str">
            <v>Герцаївський район</v>
          </cell>
          <cell r="D25" t="str">
            <v>Герцаївський район</v>
          </cell>
          <cell r="E25">
            <v>33</v>
          </cell>
          <cell r="F25">
            <v>2002</v>
          </cell>
          <cell r="G25" t="str">
            <v>ІІІ</v>
          </cell>
          <cell r="I25" t="str">
            <v>Шутік П.В.</v>
          </cell>
        </row>
        <row r="26">
          <cell r="A26">
            <v>34</v>
          </cell>
          <cell r="B26" t="str">
            <v>Герман Олексій Віталійович</v>
          </cell>
          <cell r="C26" t="str">
            <v>Герцаївський район</v>
          </cell>
          <cell r="D26" t="str">
            <v>Герцаївський район</v>
          </cell>
          <cell r="E26">
            <v>34</v>
          </cell>
          <cell r="F26">
            <v>2000</v>
          </cell>
          <cell r="G26" t="str">
            <v>ІІІ</v>
          </cell>
          <cell r="I26" t="str">
            <v>Шутік П.В.</v>
          </cell>
        </row>
        <row r="27">
          <cell r="A27">
            <v>35</v>
          </cell>
          <cell r="B27" t="str">
            <v>Бока Мальвіна Костянтинівна</v>
          </cell>
          <cell r="C27" t="str">
            <v>Герцаївський район</v>
          </cell>
          <cell r="D27" t="str">
            <v>Герцаївський район</v>
          </cell>
          <cell r="E27">
            <v>35</v>
          </cell>
          <cell r="F27">
            <v>2000</v>
          </cell>
          <cell r="G27" t="str">
            <v>ІІІ</v>
          </cell>
          <cell r="I27" t="str">
            <v>Шутік П.В.</v>
          </cell>
        </row>
        <row r="28">
          <cell r="A28">
            <v>36</v>
          </cell>
          <cell r="B28" t="str">
            <v>Лаврінець Данієла Іванівна</v>
          </cell>
          <cell r="C28" t="str">
            <v>Герцаївський район</v>
          </cell>
          <cell r="D28" t="str">
            <v>Герцаївський район</v>
          </cell>
          <cell r="E28">
            <v>36</v>
          </cell>
          <cell r="F28">
            <v>2000</v>
          </cell>
          <cell r="G28" t="str">
            <v>ІІІ</v>
          </cell>
          <cell r="I28" t="str">
            <v>Шутік П.В.</v>
          </cell>
        </row>
        <row r="29">
          <cell r="A29">
            <v>37</v>
          </cell>
          <cell r="E29">
            <v>37</v>
          </cell>
        </row>
        <row r="30">
          <cell r="A30">
            <v>38</v>
          </cell>
          <cell r="E30">
            <v>38</v>
          </cell>
        </row>
        <row r="31">
          <cell r="A31">
            <v>39</v>
          </cell>
          <cell r="E31">
            <v>39</v>
          </cell>
        </row>
        <row r="32">
          <cell r="A32">
            <v>40</v>
          </cell>
          <cell r="B32" t="str">
            <v>Путильський район</v>
          </cell>
          <cell r="C32" t="str">
            <v>Путильський район</v>
          </cell>
          <cell r="D32" t="str">
            <v>Путильський район</v>
          </cell>
          <cell r="E32">
            <v>40</v>
          </cell>
        </row>
        <row r="33">
          <cell r="A33">
            <v>41</v>
          </cell>
          <cell r="B33" t="str">
            <v>Федюк Борис Васильович</v>
          </cell>
          <cell r="C33" t="str">
            <v>Путильський район</v>
          </cell>
          <cell r="D33" t="str">
            <v>Путильський район</v>
          </cell>
          <cell r="E33">
            <v>41</v>
          </cell>
          <cell r="F33">
            <v>36744</v>
          </cell>
          <cell r="G33" t="str">
            <v>ІІІ</v>
          </cell>
          <cell r="I33" t="str">
            <v>Марусяк С.С.</v>
          </cell>
        </row>
        <row r="34">
          <cell r="A34">
            <v>42</v>
          </cell>
          <cell r="B34" t="str">
            <v>Довбуш Іван Іванович</v>
          </cell>
          <cell r="C34" t="str">
            <v>Путильський район</v>
          </cell>
          <cell r="D34" t="str">
            <v>Путильський район</v>
          </cell>
          <cell r="E34">
            <v>42</v>
          </cell>
          <cell r="F34">
            <v>36423</v>
          </cell>
          <cell r="G34" t="str">
            <v>ІІІ</v>
          </cell>
          <cell r="I34" t="str">
            <v>Марусяк С.С.</v>
          </cell>
        </row>
        <row r="35">
          <cell r="A35">
            <v>43</v>
          </cell>
          <cell r="B35" t="str">
            <v>Торак Сергій Анатолійович </v>
          </cell>
          <cell r="C35" t="str">
            <v>Путильський район</v>
          </cell>
          <cell r="D35" t="str">
            <v>Путильський район</v>
          </cell>
          <cell r="E35">
            <v>43</v>
          </cell>
          <cell r="F35">
            <v>36337</v>
          </cell>
          <cell r="G35" t="str">
            <v>ІІІ</v>
          </cell>
          <cell r="I35" t="str">
            <v>Марусяк С.С.</v>
          </cell>
        </row>
        <row r="36">
          <cell r="A36">
            <v>44</v>
          </cell>
          <cell r="B36" t="str">
            <v>Бурак Тетяна Василівна</v>
          </cell>
          <cell r="C36" t="str">
            <v>Путильський район</v>
          </cell>
          <cell r="D36" t="str">
            <v>Путильський район</v>
          </cell>
          <cell r="E36">
            <v>44</v>
          </cell>
          <cell r="F36">
            <v>37028</v>
          </cell>
          <cell r="G36" t="str">
            <v>ІІІ</v>
          </cell>
          <cell r="I36" t="str">
            <v>Марусяк С.С.</v>
          </cell>
        </row>
        <row r="37">
          <cell r="A37">
            <v>45</v>
          </cell>
          <cell r="B37" t="str">
            <v>Іванюк Христина Андріївна</v>
          </cell>
          <cell r="C37" t="str">
            <v>Путильський район</v>
          </cell>
          <cell r="D37" t="str">
            <v>Путильський район</v>
          </cell>
          <cell r="E37">
            <v>45</v>
          </cell>
          <cell r="F37">
            <v>37325</v>
          </cell>
          <cell r="G37" t="str">
            <v>ІІІ</v>
          </cell>
          <cell r="I37" t="str">
            <v>Марусяк С.С.</v>
          </cell>
        </row>
        <row r="38">
          <cell r="A38">
            <v>46</v>
          </cell>
          <cell r="B38" t="str">
            <v>Чевюк Нікіта Вікторович</v>
          </cell>
          <cell r="C38" t="str">
            <v>Путильський район</v>
          </cell>
          <cell r="D38" t="str">
            <v>Путильський район</v>
          </cell>
          <cell r="E38">
            <v>46</v>
          </cell>
          <cell r="F38">
            <v>37331</v>
          </cell>
          <cell r="G38" t="str">
            <v>ІІІ</v>
          </cell>
          <cell r="I38" t="str">
            <v>Марусяк С.С.</v>
          </cell>
        </row>
        <row r="39">
          <cell r="A39">
            <v>47</v>
          </cell>
          <cell r="E39">
            <v>47</v>
          </cell>
        </row>
        <row r="40">
          <cell r="A40">
            <v>48</v>
          </cell>
          <cell r="E40">
            <v>48</v>
          </cell>
        </row>
        <row r="41">
          <cell r="A41">
            <v>49</v>
          </cell>
          <cell r="E41">
            <v>49</v>
          </cell>
        </row>
        <row r="42">
          <cell r="A42">
            <v>50</v>
          </cell>
          <cell r="B42" t="str">
            <v>Новоселицький район</v>
          </cell>
          <cell r="C42" t="str">
            <v>Новоселицький район</v>
          </cell>
          <cell r="D42" t="str">
            <v>Новоселицький район</v>
          </cell>
          <cell r="E42">
            <v>50</v>
          </cell>
        </row>
        <row r="43">
          <cell r="A43">
            <v>51</v>
          </cell>
          <cell r="B43" t="str">
            <v>Штефанеса Ірина</v>
          </cell>
          <cell r="C43" t="str">
            <v>Новоселицький район</v>
          </cell>
          <cell r="D43" t="str">
            <v>Новоселицький район</v>
          </cell>
          <cell r="E43">
            <v>51</v>
          </cell>
          <cell r="F43">
            <v>36642</v>
          </cell>
          <cell r="G43" t="str">
            <v>ІІ</v>
          </cell>
          <cell r="I43" t="str">
            <v>Злей Г.М.</v>
          </cell>
        </row>
        <row r="44">
          <cell r="A44">
            <v>52</v>
          </cell>
          <cell r="B44" t="str">
            <v>Геба Дмитро</v>
          </cell>
          <cell r="C44" t="str">
            <v>Новоселицький район</v>
          </cell>
          <cell r="D44" t="str">
            <v>Новоселицький район</v>
          </cell>
          <cell r="E44">
            <v>52</v>
          </cell>
          <cell r="F44">
            <v>36794</v>
          </cell>
          <cell r="G44" t="str">
            <v>ІІ</v>
          </cell>
          <cell r="I44" t="str">
            <v>Гульпе В.В.</v>
          </cell>
        </row>
        <row r="45">
          <cell r="A45">
            <v>53</v>
          </cell>
          <cell r="B45" t="str">
            <v>Падурій Авель</v>
          </cell>
          <cell r="C45" t="str">
            <v>Новоселицький район</v>
          </cell>
          <cell r="D45" t="str">
            <v>Новоселицький район</v>
          </cell>
          <cell r="E45">
            <v>53</v>
          </cell>
          <cell r="F45">
            <v>36512</v>
          </cell>
          <cell r="G45" t="str">
            <v>ІІІ</v>
          </cell>
          <cell r="I45" t="str">
            <v>Молдаванов С.Ф.</v>
          </cell>
        </row>
        <row r="46">
          <cell r="A46">
            <v>54</v>
          </cell>
          <cell r="B46" t="str">
            <v>Захарчук Каріна</v>
          </cell>
          <cell r="C46" t="str">
            <v>Новоселицький район</v>
          </cell>
          <cell r="D46" t="str">
            <v>Новоселицький район</v>
          </cell>
          <cell r="E46">
            <v>54</v>
          </cell>
          <cell r="F46">
            <v>36919</v>
          </cell>
          <cell r="G46" t="str">
            <v>ІІІ</v>
          </cell>
          <cell r="I46" t="str">
            <v>Молдаванов С.Ф.</v>
          </cell>
        </row>
        <row r="47">
          <cell r="A47">
            <v>55</v>
          </cell>
          <cell r="B47" t="str">
            <v>Андрусяк Дмитро</v>
          </cell>
          <cell r="C47" t="str">
            <v>Новоселицький район</v>
          </cell>
          <cell r="D47" t="str">
            <v>Новоселицький район</v>
          </cell>
          <cell r="E47">
            <v>55</v>
          </cell>
          <cell r="F47">
            <v>36466</v>
          </cell>
          <cell r="G47" t="str">
            <v>ІІІ</v>
          </cell>
          <cell r="I47" t="str">
            <v>Злей Г.М.</v>
          </cell>
        </row>
        <row r="48">
          <cell r="A48">
            <v>56</v>
          </cell>
          <cell r="B48" t="str">
            <v>Руссу Максим</v>
          </cell>
          <cell r="C48" t="str">
            <v>Новоселицький район</v>
          </cell>
          <cell r="D48" t="str">
            <v>Новоселицький район</v>
          </cell>
          <cell r="E48">
            <v>56</v>
          </cell>
          <cell r="F48">
            <v>36623</v>
          </cell>
          <cell r="G48" t="str">
            <v>ІІІ</v>
          </cell>
          <cell r="I48" t="str">
            <v>Гульпе В.В.</v>
          </cell>
        </row>
        <row r="49">
          <cell r="A49">
            <v>57</v>
          </cell>
          <cell r="B49" t="str">
            <v>Сандуляк Дана</v>
          </cell>
          <cell r="C49" t="str">
            <v>Новоселицький район</v>
          </cell>
          <cell r="D49" t="str">
            <v>Новоселицький район</v>
          </cell>
          <cell r="E49">
            <v>57</v>
          </cell>
          <cell r="F49">
            <v>37253</v>
          </cell>
          <cell r="G49" t="str">
            <v>ІІІ</v>
          </cell>
          <cell r="I49" t="str">
            <v>Молдованов С.Ф.</v>
          </cell>
        </row>
        <row r="50">
          <cell r="A50">
            <v>58</v>
          </cell>
          <cell r="E50">
            <v>58</v>
          </cell>
        </row>
        <row r="51">
          <cell r="A51">
            <v>59</v>
          </cell>
          <cell r="E51">
            <v>59</v>
          </cell>
        </row>
        <row r="52">
          <cell r="A52">
            <v>60</v>
          </cell>
          <cell r="B52" t="str">
            <v>Заставнівський району</v>
          </cell>
          <cell r="C52" t="str">
            <v>Заставнівського району</v>
          </cell>
          <cell r="D52" t="str">
            <v>Заставнівського району</v>
          </cell>
          <cell r="E52">
            <v>60</v>
          </cell>
        </row>
        <row r="53">
          <cell r="A53">
            <v>61</v>
          </cell>
          <cell r="B53" t="str">
            <v>Велущак Ефіженія Дмитрівна</v>
          </cell>
          <cell r="C53" t="str">
            <v>Заставнівського району</v>
          </cell>
          <cell r="D53" t="str">
            <v>Заставнівського району</v>
          </cell>
          <cell r="E53">
            <v>61</v>
          </cell>
          <cell r="F53">
            <v>37321</v>
          </cell>
          <cell r="G53" t="str">
            <v>ІІІ</v>
          </cell>
          <cell r="I53" t="str">
            <v>Савчишин Б.М.</v>
          </cell>
        </row>
        <row r="54">
          <cell r="A54">
            <v>62</v>
          </cell>
          <cell r="B54" t="str">
            <v>Костенюк Ілля Васильович</v>
          </cell>
          <cell r="C54" t="str">
            <v>Заставнівського району</v>
          </cell>
          <cell r="D54" t="str">
            <v>Заставнівського району</v>
          </cell>
          <cell r="E54">
            <v>62</v>
          </cell>
          <cell r="F54">
            <v>37282</v>
          </cell>
          <cell r="I54" t="str">
            <v>Савчишин Б.М.</v>
          </cell>
        </row>
        <row r="55">
          <cell r="A55">
            <v>63</v>
          </cell>
          <cell r="B55" t="str">
            <v>Литвинюк Микола Романович</v>
          </cell>
          <cell r="C55" t="str">
            <v>Заставнівського району</v>
          </cell>
          <cell r="D55" t="str">
            <v>Заставнівського району</v>
          </cell>
          <cell r="E55">
            <v>63</v>
          </cell>
          <cell r="F55">
            <v>37279</v>
          </cell>
          <cell r="I55" t="str">
            <v>Савчишин Б.М.</v>
          </cell>
        </row>
        <row r="56">
          <cell r="A56">
            <v>64</v>
          </cell>
          <cell r="B56" t="str">
            <v>Костенюк Роман Романович</v>
          </cell>
          <cell r="C56" t="str">
            <v>Заставнівського району</v>
          </cell>
          <cell r="D56" t="str">
            <v>Заставнівського району</v>
          </cell>
          <cell r="E56">
            <v>64</v>
          </cell>
          <cell r="F56">
            <v>36176</v>
          </cell>
          <cell r="G56" t="str">
            <v>ІІІ</v>
          </cell>
          <cell r="I56" t="str">
            <v>Савчишин Б.М.</v>
          </cell>
        </row>
        <row r="57">
          <cell r="A57">
            <v>65</v>
          </cell>
          <cell r="B57" t="str">
            <v>Буковський Богдан Віталійович</v>
          </cell>
          <cell r="C57" t="str">
            <v>Заставнівського району</v>
          </cell>
          <cell r="D57" t="str">
            <v>Заставнівського району</v>
          </cell>
          <cell r="E57">
            <v>65</v>
          </cell>
          <cell r="F57">
            <v>36381</v>
          </cell>
          <cell r="I57" t="str">
            <v>Савчишин Б.М.</v>
          </cell>
        </row>
        <row r="58">
          <cell r="A58">
            <v>66</v>
          </cell>
          <cell r="B58" t="str">
            <v>Парайко Віта Іллівна</v>
          </cell>
          <cell r="C58" t="str">
            <v>Заставнівського району</v>
          </cell>
          <cell r="D58" t="str">
            <v>Заставнівського району</v>
          </cell>
          <cell r="E58">
            <v>66</v>
          </cell>
          <cell r="F58">
            <v>36336</v>
          </cell>
          <cell r="I58" t="str">
            <v>Савчишин Б.М.</v>
          </cell>
        </row>
        <row r="59">
          <cell r="A59">
            <v>67</v>
          </cell>
          <cell r="E59">
            <v>67</v>
          </cell>
        </row>
        <row r="60">
          <cell r="A60">
            <v>68</v>
          </cell>
          <cell r="E60">
            <v>68</v>
          </cell>
        </row>
        <row r="61">
          <cell r="A61">
            <v>69</v>
          </cell>
          <cell r="E61">
            <v>69</v>
          </cell>
        </row>
        <row r="62">
          <cell r="A62">
            <v>70</v>
          </cell>
          <cell r="B62" t="str">
            <v>Сторожинецький район</v>
          </cell>
          <cell r="C62" t="str">
            <v>Сторожинецький район</v>
          </cell>
          <cell r="D62" t="str">
            <v>Сторожинецький район</v>
          </cell>
          <cell r="E62">
            <v>70</v>
          </cell>
        </row>
        <row r="63">
          <cell r="A63">
            <v>71</v>
          </cell>
          <cell r="B63" t="str">
            <v>Наліпа Аліна Сергіївна</v>
          </cell>
          <cell r="C63" t="str">
            <v>Сторожинецький район</v>
          </cell>
          <cell r="D63" t="str">
            <v>Сторожинецький район</v>
          </cell>
          <cell r="E63">
            <v>71</v>
          </cell>
          <cell r="F63">
            <v>36694</v>
          </cell>
          <cell r="G63" t="str">
            <v>ІІ</v>
          </cell>
          <cell r="I63" t="str">
            <v>Побежан Д.О.</v>
          </cell>
        </row>
        <row r="64">
          <cell r="A64">
            <v>72</v>
          </cell>
          <cell r="B64" t="str">
            <v>Лахман Валентин Миколайович</v>
          </cell>
          <cell r="C64" t="str">
            <v>Сторожинецький район</v>
          </cell>
          <cell r="D64" t="str">
            <v>Сторожинецький район</v>
          </cell>
          <cell r="E64">
            <v>72</v>
          </cell>
          <cell r="F64">
            <v>36857</v>
          </cell>
          <cell r="G64" t="str">
            <v>ІІ</v>
          </cell>
          <cell r="I64" t="str">
            <v>Побежан Д.О.</v>
          </cell>
        </row>
        <row r="65">
          <cell r="A65">
            <v>73</v>
          </cell>
          <cell r="B65" t="str">
            <v>Трачук Юрій Дмитрович</v>
          </cell>
          <cell r="C65" t="str">
            <v>Сторожинецький район</v>
          </cell>
          <cell r="D65" t="str">
            <v>Сторожинецький район</v>
          </cell>
          <cell r="E65">
            <v>73</v>
          </cell>
          <cell r="F65">
            <v>37009</v>
          </cell>
          <cell r="G65" t="str">
            <v>ІІІ</v>
          </cell>
          <cell r="I65" t="str">
            <v>Побежан Д.О.</v>
          </cell>
        </row>
        <row r="66">
          <cell r="A66">
            <v>74</v>
          </cell>
          <cell r="B66" t="str">
            <v>Вітюк Ілля Георгійович</v>
          </cell>
          <cell r="C66" t="str">
            <v>Сторожинецький район</v>
          </cell>
          <cell r="D66" t="str">
            <v>Сторожинецький район</v>
          </cell>
          <cell r="E66">
            <v>74</v>
          </cell>
          <cell r="F66">
            <v>36730</v>
          </cell>
          <cell r="G66" t="str">
            <v>ІІІ</v>
          </cell>
          <cell r="I66" t="str">
            <v>Побежан Д.О.</v>
          </cell>
        </row>
        <row r="67">
          <cell r="A67">
            <v>75</v>
          </cell>
          <cell r="B67" t="str">
            <v>Бока Георгій Васильович</v>
          </cell>
          <cell r="C67" t="str">
            <v>Сторожинецький район</v>
          </cell>
          <cell r="D67" t="str">
            <v>Сторожинецький район</v>
          </cell>
          <cell r="E67">
            <v>75</v>
          </cell>
          <cell r="F67">
            <v>36605</v>
          </cell>
          <cell r="G67" t="str">
            <v>ІІІ</v>
          </cell>
          <cell r="I67" t="str">
            <v>Побежан Д.О.</v>
          </cell>
        </row>
        <row r="68">
          <cell r="A68">
            <v>76</v>
          </cell>
          <cell r="B68" t="str">
            <v>Шевчукевич Віола Володимирівна</v>
          </cell>
          <cell r="C68" t="str">
            <v>Сторожинецький район</v>
          </cell>
          <cell r="D68" t="str">
            <v>Сторожинецький район</v>
          </cell>
          <cell r="E68">
            <v>76</v>
          </cell>
          <cell r="F68">
            <v>36426</v>
          </cell>
          <cell r="G68" t="str">
            <v>ІІІ</v>
          </cell>
          <cell r="I68" t="str">
            <v>Побежан Д.О.</v>
          </cell>
        </row>
        <row r="69">
          <cell r="A69">
            <v>77</v>
          </cell>
          <cell r="E69">
            <v>77</v>
          </cell>
        </row>
        <row r="70">
          <cell r="A70">
            <v>78</v>
          </cell>
          <cell r="E70">
            <v>78</v>
          </cell>
        </row>
        <row r="71">
          <cell r="A71">
            <v>79</v>
          </cell>
          <cell r="E71">
            <v>79</v>
          </cell>
        </row>
        <row r="72">
          <cell r="A72">
            <v>80</v>
          </cell>
          <cell r="B72" t="str">
            <v>Глибоцький район</v>
          </cell>
          <cell r="C72" t="str">
            <v>Глибоцький район</v>
          </cell>
          <cell r="D72" t="str">
            <v>Глибоцький район</v>
          </cell>
          <cell r="E72">
            <v>80</v>
          </cell>
        </row>
        <row r="73">
          <cell r="A73">
            <v>81</v>
          </cell>
          <cell r="B73" t="str">
            <v>Оларь Іван Сергійович</v>
          </cell>
          <cell r="C73" t="str">
            <v>Глибоцький район</v>
          </cell>
          <cell r="D73" t="str">
            <v>Глибоцький район</v>
          </cell>
          <cell r="E73">
            <v>81</v>
          </cell>
          <cell r="F73">
            <v>36338</v>
          </cell>
          <cell r="G73" t="str">
            <v>КМС</v>
          </cell>
          <cell r="I73" t="str">
            <v>Товарницький І.Г.</v>
          </cell>
        </row>
        <row r="74">
          <cell r="A74">
            <v>82</v>
          </cell>
          <cell r="B74" t="str">
            <v>Фретеучан Денис Васильович</v>
          </cell>
          <cell r="C74" t="str">
            <v>Глибоцький район</v>
          </cell>
          <cell r="D74" t="str">
            <v>Глибоцький район</v>
          </cell>
          <cell r="E74">
            <v>82</v>
          </cell>
          <cell r="F74">
            <v>36384</v>
          </cell>
          <cell r="G74" t="str">
            <v>КМС</v>
          </cell>
          <cell r="I74" t="str">
            <v>Товарницький І.Г.</v>
          </cell>
        </row>
        <row r="75">
          <cell r="A75">
            <v>83</v>
          </cell>
          <cell r="B75" t="str">
            <v>Дулгер Мар’ян Валерійович</v>
          </cell>
          <cell r="C75" t="str">
            <v>Глибоцький район</v>
          </cell>
          <cell r="D75" t="str">
            <v>Глибоцький район</v>
          </cell>
          <cell r="E75">
            <v>83</v>
          </cell>
          <cell r="F75">
            <v>36239</v>
          </cell>
          <cell r="G75" t="str">
            <v>ІІ</v>
          </cell>
          <cell r="I75" t="str">
            <v>Товарницький І.Г.</v>
          </cell>
        </row>
        <row r="76">
          <cell r="A76">
            <v>84</v>
          </cell>
          <cell r="B76" t="str">
            <v>Гринку Маріус Костянтинович</v>
          </cell>
          <cell r="C76" t="str">
            <v>Глибоцький район</v>
          </cell>
          <cell r="D76" t="str">
            <v>Глибоцький район</v>
          </cell>
          <cell r="E76">
            <v>84</v>
          </cell>
          <cell r="F76">
            <v>36396</v>
          </cell>
          <cell r="G76" t="str">
            <v>ІІ</v>
          </cell>
          <cell r="I76" t="str">
            <v>Товарницький І.Г.</v>
          </cell>
        </row>
        <row r="77">
          <cell r="A77">
            <v>85</v>
          </cell>
          <cell r="B77" t="str">
            <v>Кирчу Марія Георгіївна</v>
          </cell>
          <cell r="C77" t="str">
            <v>Глибоцький район</v>
          </cell>
          <cell r="D77" t="str">
            <v>Глибоцький район</v>
          </cell>
          <cell r="E77">
            <v>85</v>
          </cell>
          <cell r="F77">
            <v>36745</v>
          </cell>
          <cell r="G77" t="str">
            <v>ІІ</v>
          </cell>
          <cell r="I77" t="str">
            <v>Товарницький І.Г.</v>
          </cell>
        </row>
        <row r="78">
          <cell r="A78">
            <v>86</v>
          </cell>
          <cell r="B78" t="str">
            <v>Гаврилюк Міхаела Михайлівна</v>
          </cell>
          <cell r="C78" t="str">
            <v>Глибоцький район</v>
          </cell>
          <cell r="D78" t="str">
            <v>Глибоцький район</v>
          </cell>
          <cell r="E78">
            <v>86</v>
          </cell>
          <cell r="F78">
            <v>1999</v>
          </cell>
          <cell r="G78" t="str">
            <v>ІІІ</v>
          </cell>
          <cell r="I78" t="str">
            <v>Товарницький І.Г.</v>
          </cell>
        </row>
        <row r="79">
          <cell r="A79">
            <v>87</v>
          </cell>
          <cell r="E79">
            <v>87</v>
          </cell>
        </row>
        <row r="80">
          <cell r="A80">
            <v>88</v>
          </cell>
          <cell r="E80">
            <v>88</v>
          </cell>
        </row>
        <row r="81">
          <cell r="A81">
            <v>89</v>
          </cell>
          <cell r="E81">
            <v>89</v>
          </cell>
        </row>
        <row r="82">
          <cell r="A82">
            <v>90</v>
          </cell>
          <cell r="B82" t="str">
            <v>Глибоцький ЦТКСЕУМ</v>
          </cell>
          <cell r="C82" t="str">
            <v>Глибоцький ЦТКСЕУМ</v>
          </cell>
          <cell r="D82" t="str">
            <v>Глибоцький район</v>
          </cell>
          <cell r="E82">
            <v>90</v>
          </cell>
        </row>
        <row r="83">
          <cell r="A83">
            <v>91</v>
          </cell>
          <cell r="B83" t="str">
            <v>Тофан Марія-Данієла Вікторівна</v>
          </cell>
          <cell r="C83" t="str">
            <v>Глибоцький ЦТКСЕУМ</v>
          </cell>
          <cell r="D83" t="str">
            <v>Глибоцький район</v>
          </cell>
          <cell r="E83">
            <v>91</v>
          </cell>
          <cell r="F83">
            <v>36497</v>
          </cell>
          <cell r="G83" t="str">
            <v>ІІІ</v>
          </cell>
          <cell r="I83" t="str">
            <v>Сандул</v>
          </cell>
        </row>
        <row r="84">
          <cell r="A84">
            <v>92</v>
          </cell>
          <cell r="B84" t="str">
            <v>Унгурян Євгеній Іванович</v>
          </cell>
          <cell r="C84" t="str">
            <v>Глибоцький ЦТКСЕУМ</v>
          </cell>
          <cell r="D84" t="str">
            <v>Глибоцький район</v>
          </cell>
          <cell r="E84">
            <v>92</v>
          </cell>
          <cell r="F84">
            <v>36673</v>
          </cell>
          <cell r="G84" t="str">
            <v>ІІІ</v>
          </cell>
          <cell r="I84" t="str">
            <v>Сандул</v>
          </cell>
        </row>
        <row r="85">
          <cell r="A85">
            <v>93</v>
          </cell>
          <cell r="B85" t="str">
            <v>Іліюк Іонуць-Дануць Георгійович</v>
          </cell>
          <cell r="C85" t="str">
            <v>Глибоцький ЦТКСЕУМ</v>
          </cell>
          <cell r="D85" t="str">
            <v>Глибоцький район</v>
          </cell>
          <cell r="E85">
            <v>93</v>
          </cell>
          <cell r="F85">
            <v>36593</v>
          </cell>
          <cell r="G85" t="str">
            <v>ІІІ</v>
          </cell>
          <cell r="I85" t="str">
            <v>Сандул</v>
          </cell>
        </row>
        <row r="86">
          <cell r="A86">
            <v>94</v>
          </cell>
          <cell r="B86" t="str">
            <v>Скутарь Микола Миколайович</v>
          </cell>
          <cell r="C86" t="str">
            <v>Глибоцький ЦТКСЕУМ</v>
          </cell>
          <cell r="D86" t="str">
            <v>Глибоцький район</v>
          </cell>
          <cell r="E86">
            <v>94</v>
          </cell>
          <cell r="F86">
            <v>36662</v>
          </cell>
          <cell r="G86" t="str">
            <v>ІІІ</v>
          </cell>
          <cell r="I86" t="str">
            <v>Сандул</v>
          </cell>
        </row>
        <row r="87">
          <cell r="A87">
            <v>95</v>
          </cell>
          <cell r="B87" t="str">
            <v>Скутарь Марія Миколаївна</v>
          </cell>
          <cell r="C87" t="str">
            <v>Глибоцький ЦТКСЕУМ</v>
          </cell>
          <cell r="D87" t="str">
            <v>Глибоцький район</v>
          </cell>
          <cell r="E87">
            <v>95</v>
          </cell>
          <cell r="F87">
            <v>37135</v>
          </cell>
          <cell r="G87" t="str">
            <v>ІІІ</v>
          </cell>
          <cell r="I87" t="str">
            <v>Сандул</v>
          </cell>
        </row>
        <row r="88">
          <cell r="A88">
            <v>96</v>
          </cell>
          <cell r="B88" t="str">
            <v>Марівцан Руслан Сергійович</v>
          </cell>
          <cell r="C88" t="str">
            <v>Глибоцький ЦТКСЕУМ</v>
          </cell>
          <cell r="D88" t="str">
            <v>Глибоцький район</v>
          </cell>
          <cell r="E88">
            <v>96</v>
          </cell>
          <cell r="F88">
            <v>36784</v>
          </cell>
          <cell r="G88" t="str">
            <v>ІІІ</v>
          </cell>
          <cell r="I88" t="str">
            <v>Сандул</v>
          </cell>
        </row>
        <row r="89">
          <cell r="A89">
            <v>97</v>
          </cell>
          <cell r="E89">
            <v>97</v>
          </cell>
        </row>
        <row r="90">
          <cell r="A90">
            <v>98</v>
          </cell>
          <cell r="E90">
            <v>98</v>
          </cell>
        </row>
        <row r="91">
          <cell r="A91">
            <v>99</v>
          </cell>
          <cell r="E91">
            <v>99</v>
          </cell>
        </row>
        <row r="92">
          <cell r="A92">
            <v>100</v>
          </cell>
          <cell r="B92" t="str">
            <v>Сокирянський район</v>
          </cell>
          <cell r="C92" t="str">
            <v>Сокирянський район</v>
          </cell>
          <cell r="D92" t="str">
            <v>Сокирянський район</v>
          </cell>
          <cell r="E92">
            <v>100</v>
          </cell>
        </row>
        <row r="93">
          <cell r="A93">
            <v>101</v>
          </cell>
          <cell r="B93" t="str">
            <v>Погребняк Вікторія Русланівна</v>
          </cell>
          <cell r="C93" t="str">
            <v>Сокирянський район</v>
          </cell>
          <cell r="D93" t="str">
            <v>Сокирянський район</v>
          </cell>
          <cell r="E93">
            <v>101</v>
          </cell>
          <cell r="F93">
            <v>36706</v>
          </cell>
          <cell r="G93" t="str">
            <v>ІІІ</v>
          </cell>
          <cell r="I93" t="str">
            <v>Погребняк Н.В.</v>
          </cell>
        </row>
        <row r="94">
          <cell r="A94">
            <v>102</v>
          </cell>
          <cell r="B94" t="str">
            <v>Кулій Олександра Сергіївна</v>
          </cell>
          <cell r="C94" t="str">
            <v>Сокирянський район</v>
          </cell>
          <cell r="D94" t="str">
            <v>Сокирянський район</v>
          </cell>
          <cell r="E94">
            <v>102</v>
          </cell>
          <cell r="F94">
            <v>36777</v>
          </cell>
          <cell r="G94" t="str">
            <v>ІІІ</v>
          </cell>
          <cell r="I94" t="str">
            <v>Погребняк Н.В.</v>
          </cell>
        </row>
        <row r="95">
          <cell r="A95">
            <v>103</v>
          </cell>
          <cell r="B95" t="str">
            <v>Субота Андрій Іванович</v>
          </cell>
          <cell r="C95" t="str">
            <v>Сокирянський район</v>
          </cell>
          <cell r="D95" t="str">
            <v>Сокирянський район</v>
          </cell>
          <cell r="E95">
            <v>103</v>
          </cell>
          <cell r="F95">
            <v>37374</v>
          </cell>
          <cell r="G95" t="str">
            <v>ІІІ</v>
          </cell>
          <cell r="I95" t="str">
            <v>Погребняк Н.В.</v>
          </cell>
        </row>
        <row r="96">
          <cell r="A96">
            <v>104</v>
          </cell>
          <cell r="B96" t="str">
            <v>Каралаш  Анастасія Євгенівна</v>
          </cell>
          <cell r="C96" t="str">
            <v>Сокирянський район</v>
          </cell>
          <cell r="D96" t="str">
            <v>Сокирянський район</v>
          </cell>
          <cell r="E96">
            <v>104</v>
          </cell>
          <cell r="F96">
            <v>36595</v>
          </cell>
          <cell r="G96" t="str">
            <v>ІІІ</v>
          </cell>
          <cell r="I96" t="str">
            <v>Погребняк Н.В.</v>
          </cell>
        </row>
        <row r="97">
          <cell r="A97">
            <v>105</v>
          </cell>
          <cell r="B97" t="str">
            <v>Федчишина Поліна Олегівна</v>
          </cell>
          <cell r="C97" t="str">
            <v>Сокирянський район</v>
          </cell>
          <cell r="D97" t="str">
            <v>Сокирянський район</v>
          </cell>
          <cell r="E97">
            <v>105</v>
          </cell>
          <cell r="F97">
            <v>36437</v>
          </cell>
          <cell r="G97" t="str">
            <v>ІІІ</v>
          </cell>
          <cell r="I97" t="str">
            <v>Погребняк Н.В.</v>
          </cell>
        </row>
        <row r="98">
          <cell r="A98">
            <v>106</v>
          </cell>
          <cell r="B98" t="str">
            <v>Проданюк Микола Миколай.</v>
          </cell>
          <cell r="C98" t="str">
            <v>Сокирянський район</v>
          </cell>
          <cell r="D98" t="str">
            <v>Сокирянський район</v>
          </cell>
          <cell r="E98">
            <v>106</v>
          </cell>
          <cell r="F98">
            <v>37230</v>
          </cell>
          <cell r="G98" t="str">
            <v>ІІІ</v>
          </cell>
          <cell r="I98" t="str">
            <v>Погребняк Н.В.</v>
          </cell>
        </row>
        <row r="99">
          <cell r="A99">
            <v>107</v>
          </cell>
          <cell r="E99">
            <v>107</v>
          </cell>
        </row>
        <row r="100">
          <cell r="A100">
            <v>109</v>
          </cell>
          <cell r="E100">
            <v>109</v>
          </cell>
        </row>
        <row r="101">
          <cell r="A101">
            <v>110</v>
          </cell>
          <cell r="B101" t="str">
            <v>Кельменецький район</v>
          </cell>
          <cell r="E101">
            <v>110</v>
          </cell>
        </row>
        <row r="102">
          <cell r="A102">
            <v>111</v>
          </cell>
          <cell r="B102" t="str">
            <v>Боднар Ольга Іванівна</v>
          </cell>
          <cell r="C102" t="str">
            <v>Кельменецький район</v>
          </cell>
          <cell r="D102" t="str">
            <v>Кельменецький район</v>
          </cell>
          <cell r="E102">
            <v>111</v>
          </cell>
          <cell r="F102">
            <v>36244</v>
          </cell>
          <cell r="I102" t="str">
            <v>Рементов Р.М.</v>
          </cell>
        </row>
        <row r="103">
          <cell r="A103">
            <v>112</v>
          </cell>
          <cell r="B103" t="str">
            <v>Кушнір Олександр Костянтинович</v>
          </cell>
          <cell r="C103" t="str">
            <v>Кельменецький район</v>
          </cell>
          <cell r="D103" t="str">
            <v>Кельменецький район</v>
          </cell>
          <cell r="E103">
            <v>112</v>
          </cell>
          <cell r="F103">
            <v>36783</v>
          </cell>
          <cell r="I103" t="str">
            <v>Рементов Р.М.</v>
          </cell>
        </row>
        <row r="104">
          <cell r="A104">
            <v>113</v>
          </cell>
          <cell r="B104" t="str">
            <v>Жирун Владислав Олегович</v>
          </cell>
          <cell r="C104" t="str">
            <v>Кельменецький район</v>
          </cell>
          <cell r="D104" t="str">
            <v>Кельменецький район</v>
          </cell>
          <cell r="E104">
            <v>113</v>
          </cell>
          <cell r="F104">
            <v>36577</v>
          </cell>
          <cell r="I104" t="str">
            <v>Рементов Р.М.</v>
          </cell>
        </row>
        <row r="105">
          <cell r="A105">
            <v>114</v>
          </cell>
          <cell r="B105" t="str">
            <v>Білий Артур Вікторович</v>
          </cell>
          <cell r="C105" t="str">
            <v>Кельменецький район</v>
          </cell>
          <cell r="D105" t="str">
            <v>Кельменецький район</v>
          </cell>
          <cell r="E105">
            <v>114</v>
          </cell>
          <cell r="F105">
            <v>37399</v>
          </cell>
          <cell r="I105" t="str">
            <v>Рементов Р.М.</v>
          </cell>
        </row>
        <row r="106">
          <cell r="A106">
            <v>115</v>
          </cell>
          <cell r="B106" t="str">
            <v>Мотрюк Юрій Вікторович</v>
          </cell>
          <cell r="C106" t="str">
            <v>Кельменецький район</v>
          </cell>
          <cell r="D106" t="str">
            <v>Кельменецький район</v>
          </cell>
          <cell r="E106">
            <v>115</v>
          </cell>
          <cell r="F106">
            <v>37496</v>
          </cell>
          <cell r="I106" t="str">
            <v>Рементов Р.М.</v>
          </cell>
        </row>
        <row r="107">
          <cell r="A107">
            <v>116</v>
          </cell>
          <cell r="B107" t="str">
            <v>Лопатко Станіслав Олегович</v>
          </cell>
          <cell r="C107" t="str">
            <v>Кельменецький район</v>
          </cell>
          <cell r="D107" t="str">
            <v>Кельменецький район</v>
          </cell>
          <cell r="E107">
            <v>116</v>
          </cell>
          <cell r="F107">
            <v>37325</v>
          </cell>
        </row>
        <row r="108">
          <cell r="A108">
            <v>117</v>
          </cell>
          <cell r="E108">
            <v>117</v>
          </cell>
        </row>
        <row r="109">
          <cell r="A109">
            <v>118</v>
          </cell>
          <cell r="E109">
            <v>118</v>
          </cell>
        </row>
        <row r="110">
          <cell r="A110">
            <v>119</v>
          </cell>
          <cell r="E110">
            <v>119</v>
          </cell>
        </row>
        <row r="111">
          <cell r="A111">
            <v>120</v>
          </cell>
          <cell r="B111" t="str">
            <v>Кіцманський район</v>
          </cell>
          <cell r="C111" t="str">
            <v>Кіцманський район</v>
          </cell>
          <cell r="D111" t="str">
            <v>Кіцманський район</v>
          </cell>
          <cell r="E111">
            <v>120</v>
          </cell>
        </row>
        <row r="112">
          <cell r="A112">
            <v>121</v>
          </cell>
          <cell r="B112" t="str">
            <v>Олексюк Вадим Анатолійович</v>
          </cell>
          <cell r="C112" t="str">
            <v>Кіцманський район</v>
          </cell>
          <cell r="D112" t="str">
            <v>Кіцманський район</v>
          </cell>
          <cell r="E112">
            <v>121</v>
          </cell>
          <cell r="F112">
            <v>37598</v>
          </cell>
          <cell r="I112" t="str">
            <v>Лизій Я.П.</v>
          </cell>
        </row>
        <row r="113">
          <cell r="A113">
            <v>122</v>
          </cell>
          <cell r="B113" t="str">
            <v>Федорюк Іван Миколайович</v>
          </cell>
          <cell r="C113" t="str">
            <v>Кіцманський район</v>
          </cell>
          <cell r="D113" t="str">
            <v>Кіцманський район</v>
          </cell>
          <cell r="E113">
            <v>122</v>
          </cell>
          <cell r="F113">
            <v>37221</v>
          </cell>
          <cell r="I113" t="str">
            <v>Лизій Я.П.</v>
          </cell>
        </row>
        <row r="114">
          <cell r="A114">
            <v>123</v>
          </cell>
          <cell r="B114" t="str">
            <v>Федорюк Павло Іванович</v>
          </cell>
          <cell r="C114" t="str">
            <v>Кіцманський район</v>
          </cell>
          <cell r="D114" t="str">
            <v>Кіцманський район</v>
          </cell>
          <cell r="E114">
            <v>123</v>
          </cell>
          <cell r="F114">
            <v>36676</v>
          </cell>
          <cell r="I114" t="str">
            <v>Лизій Я.П.</v>
          </cell>
        </row>
        <row r="115">
          <cell r="A115">
            <v>124</v>
          </cell>
          <cell r="B115" t="str">
            <v>Максимюк Сергій Миклайович</v>
          </cell>
          <cell r="C115" t="str">
            <v>Кіцманський район</v>
          </cell>
          <cell r="D115" t="str">
            <v>Кіцманський район</v>
          </cell>
          <cell r="E115">
            <v>124</v>
          </cell>
          <cell r="F115">
            <v>36435</v>
          </cell>
          <cell r="I115" t="str">
            <v>Лизій Я.П.</v>
          </cell>
        </row>
        <row r="116">
          <cell r="A116">
            <v>125</v>
          </cell>
          <cell r="B116" t="str">
            <v>Сорохан Аліна Іванівна</v>
          </cell>
          <cell r="C116" t="str">
            <v>Кіцманський район</v>
          </cell>
          <cell r="D116" t="str">
            <v>Кіцманський район</v>
          </cell>
          <cell r="E116">
            <v>125</v>
          </cell>
          <cell r="F116">
            <v>36872</v>
          </cell>
          <cell r="I116" t="str">
            <v>Лизій Я.П.</v>
          </cell>
        </row>
        <row r="117">
          <cell r="A117">
            <v>126</v>
          </cell>
          <cell r="B117" t="str">
            <v>Келя Ірина Аркадіївна</v>
          </cell>
          <cell r="C117" t="str">
            <v>Кіцманський район</v>
          </cell>
          <cell r="D117" t="str">
            <v>Кіцманський район</v>
          </cell>
          <cell r="E117">
            <v>126</v>
          </cell>
          <cell r="F117">
            <v>36522</v>
          </cell>
          <cell r="I117" t="str">
            <v>Келя В.А.</v>
          </cell>
        </row>
        <row r="118">
          <cell r="A118">
            <v>127</v>
          </cell>
          <cell r="E118">
            <v>127</v>
          </cell>
        </row>
        <row r="119">
          <cell r="A119">
            <v>128</v>
          </cell>
          <cell r="E119">
            <v>128</v>
          </cell>
        </row>
        <row r="120">
          <cell r="A120">
            <v>129</v>
          </cell>
          <cell r="E120">
            <v>129</v>
          </cell>
        </row>
        <row r="121">
          <cell r="A121">
            <v>130</v>
          </cell>
          <cell r="B121" t="str">
            <v>Вижницький район</v>
          </cell>
          <cell r="C121" t="str">
            <v>Вижницький район</v>
          </cell>
          <cell r="D121" t="str">
            <v>Вижницький район</v>
          </cell>
          <cell r="E121">
            <v>130</v>
          </cell>
        </row>
        <row r="122">
          <cell r="A122">
            <v>131</v>
          </cell>
          <cell r="B122" t="str">
            <v>Андрюк Ілона Миколаївна</v>
          </cell>
          <cell r="C122" t="str">
            <v>Вижницький район</v>
          </cell>
          <cell r="D122" t="str">
            <v>Вижницький район</v>
          </cell>
          <cell r="E122">
            <v>131</v>
          </cell>
          <cell r="F122">
            <v>36710</v>
          </cell>
          <cell r="G122" t="str">
            <v>ІІІ</v>
          </cell>
          <cell r="I122" t="str">
            <v>Ковалюк К.М.</v>
          </cell>
        </row>
        <row r="123">
          <cell r="A123">
            <v>132</v>
          </cell>
          <cell r="B123" t="str">
            <v>Овадюк Анастасія Тодорівна</v>
          </cell>
          <cell r="C123" t="str">
            <v>Вижницький район</v>
          </cell>
          <cell r="D123" t="str">
            <v>Вижницький район</v>
          </cell>
          <cell r="E123">
            <v>132</v>
          </cell>
          <cell r="F123">
            <v>36946</v>
          </cell>
          <cell r="G123" t="str">
            <v>ІІІ</v>
          </cell>
          <cell r="I123" t="str">
            <v>Ковалюк К.М.</v>
          </cell>
        </row>
        <row r="124">
          <cell r="A124">
            <v>133</v>
          </cell>
          <cell r="B124" t="str">
            <v>Балабушенко Григорій Сергійович</v>
          </cell>
          <cell r="C124" t="str">
            <v>Вижницький район</v>
          </cell>
          <cell r="D124" t="str">
            <v>Вижницький район</v>
          </cell>
          <cell r="E124">
            <v>133</v>
          </cell>
          <cell r="F124">
            <v>37000</v>
          </cell>
          <cell r="G124" t="str">
            <v>ІІІ</v>
          </cell>
          <cell r="I124" t="str">
            <v>Ковалюк К.М.</v>
          </cell>
        </row>
        <row r="125">
          <cell r="A125">
            <v>134</v>
          </cell>
          <cell r="B125" t="str">
            <v>Павлюк Вадим Васильович</v>
          </cell>
          <cell r="C125" t="str">
            <v>Вижницький район</v>
          </cell>
          <cell r="D125" t="str">
            <v>Вижницький район</v>
          </cell>
          <cell r="E125">
            <v>134</v>
          </cell>
          <cell r="F125">
            <v>37062</v>
          </cell>
          <cell r="G125" t="str">
            <v>ІІІ</v>
          </cell>
          <cell r="I125" t="str">
            <v>Ковалюк К.М.</v>
          </cell>
        </row>
        <row r="126">
          <cell r="A126">
            <v>135</v>
          </cell>
          <cell r="B126" t="str">
            <v>Вийчук Василь Миколайович</v>
          </cell>
          <cell r="C126" t="str">
            <v>Вижницький район</v>
          </cell>
          <cell r="D126" t="str">
            <v>Вижницький район</v>
          </cell>
          <cell r="E126">
            <v>135</v>
          </cell>
          <cell r="F126">
            <v>36905</v>
          </cell>
          <cell r="G126" t="str">
            <v>ІІІ</v>
          </cell>
          <cell r="I126" t="str">
            <v>Ковалюк К.М.</v>
          </cell>
        </row>
        <row r="127">
          <cell r="A127">
            <v>136</v>
          </cell>
          <cell r="B127" t="str">
            <v>Дутчак Петро Васильович</v>
          </cell>
          <cell r="C127" t="str">
            <v>Вижницький район</v>
          </cell>
          <cell r="D127" t="str">
            <v>Вижницький район</v>
          </cell>
          <cell r="E127">
            <v>136</v>
          </cell>
          <cell r="F127">
            <v>37083</v>
          </cell>
          <cell r="G127" t="str">
            <v>ІІІ</v>
          </cell>
          <cell r="I127" t="str">
            <v>Ковалюк К.М.</v>
          </cell>
        </row>
        <row r="128">
          <cell r="A128">
            <v>137</v>
          </cell>
          <cell r="E128">
            <v>137</v>
          </cell>
        </row>
        <row r="129">
          <cell r="A129">
            <v>138</v>
          </cell>
          <cell r="E129">
            <v>138</v>
          </cell>
        </row>
        <row r="130">
          <cell r="A130">
            <v>139</v>
          </cell>
          <cell r="E130">
            <v>139</v>
          </cell>
        </row>
        <row r="131">
          <cell r="A131">
            <v>140</v>
          </cell>
          <cell r="E131">
            <v>140</v>
          </cell>
        </row>
        <row r="132">
          <cell r="A132">
            <v>141</v>
          </cell>
          <cell r="E132">
            <v>141</v>
          </cell>
        </row>
        <row r="133">
          <cell r="A133">
            <v>142</v>
          </cell>
          <cell r="E133">
            <v>142</v>
          </cell>
        </row>
        <row r="134">
          <cell r="A134">
            <v>143</v>
          </cell>
          <cell r="E134">
            <v>143</v>
          </cell>
        </row>
        <row r="135">
          <cell r="A135">
            <v>144</v>
          </cell>
          <cell r="E135">
            <v>144</v>
          </cell>
        </row>
        <row r="136">
          <cell r="A136">
            <v>145</v>
          </cell>
          <cell r="E136">
            <v>145</v>
          </cell>
        </row>
        <row r="137">
          <cell r="A137">
            <v>146</v>
          </cell>
          <cell r="E137">
            <v>146</v>
          </cell>
        </row>
        <row r="138">
          <cell r="A138">
            <v>147</v>
          </cell>
          <cell r="E138">
            <v>147</v>
          </cell>
        </row>
        <row r="139">
          <cell r="A139">
            <v>148</v>
          </cell>
          <cell r="E139">
            <v>148</v>
          </cell>
        </row>
        <row r="140">
          <cell r="A140">
            <v>149</v>
          </cell>
          <cell r="E140">
            <v>149</v>
          </cell>
        </row>
        <row r="141">
          <cell r="A141">
            <v>150</v>
          </cell>
        </row>
        <row r="142">
          <cell r="A142">
            <v>151</v>
          </cell>
        </row>
        <row r="143">
          <cell r="A143">
            <v>152</v>
          </cell>
        </row>
        <row r="144">
          <cell r="A144">
            <v>153</v>
          </cell>
        </row>
        <row r="145">
          <cell r="A145">
            <v>154</v>
          </cell>
        </row>
        <row r="146">
          <cell r="A146">
            <v>155</v>
          </cell>
        </row>
        <row r="147">
          <cell r="A147">
            <v>156</v>
          </cell>
        </row>
        <row r="148">
          <cell r="A148">
            <v>157</v>
          </cell>
        </row>
        <row r="149">
          <cell r="A149">
            <v>158</v>
          </cell>
        </row>
        <row r="150">
          <cell r="A150">
            <v>159</v>
          </cell>
        </row>
        <row r="151">
          <cell r="A151">
            <v>160</v>
          </cell>
        </row>
        <row r="152">
          <cell r="A152">
            <v>161</v>
          </cell>
        </row>
        <row r="153">
          <cell r="A153">
            <v>162</v>
          </cell>
        </row>
        <row r="154">
          <cell r="A154">
            <v>163</v>
          </cell>
        </row>
        <row r="155">
          <cell r="A155">
            <v>164</v>
          </cell>
        </row>
        <row r="156">
          <cell r="A156">
            <v>165</v>
          </cell>
        </row>
        <row r="157">
          <cell r="A157">
            <v>166</v>
          </cell>
        </row>
        <row r="158">
          <cell r="A158">
            <v>167</v>
          </cell>
        </row>
        <row r="159">
          <cell r="A159">
            <v>168</v>
          </cell>
        </row>
        <row r="160">
          <cell r="A160">
            <v>169</v>
          </cell>
        </row>
        <row r="161">
          <cell r="A161">
            <v>170</v>
          </cell>
        </row>
        <row r="162">
          <cell r="A162">
            <v>171</v>
          </cell>
        </row>
        <row r="163">
          <cell r="A163">
            <v>172</v>
          </cell>
        </row>
        <row r="164">
          <cell r="A164">
            <v>173</v>
          </cell>
        </row>
        <row r="165">
          <cell r="A165">
            <v>174</v>
          </cell>
        </row>
        <row r="166">
          <cell r="A166">
            <v>175</v>
          </cell>
        </row>
        <row r="167">
          <cell r="A167">
            <v>176</v>
          </cell>
        </row>
        <row r="168">
          <cell r="A168">
            <v>177</v>
          </cell>
        </row>
        <row r="169">
          <cell r="A169">
            <v>178</v>
          </cell>
        </row>
        <row r="170">
          <cell r="A170">
            <v>179</v>
          </cell>
        </row>
        <row r="171">
          <cell r="A171">
            <v>180</v>
          </cell>
        </row>
        <row r="172">
          <cell r="A172">
            <v>181</v>
          </cell>
        </row>
        <row r="173">
          <cell r="A173">
            <v>182</v>
          </cell>
        </row>
        <row r="174">
          <cell r="A174">
            <v>183</v>
          </cell>
        </row>
        <row r="175">
          <cell r="A175">
            <v>184</v>
          </cell>
        </row>
        <row r="176">
          <cell r="A176">
            <v>185</v>
          </cell>
        </row>
        <row r="177">
          <cell r="A177">
            <v>186</v>
          </cell>
        </row>
        <row r="178">
          <cell r="A178">
            <v>187</v>
          </cell>
        </row>
        <row r="179">
          <cell r="A179">
            <v>188</v>
          </cell>
        </row>
        <row r="180">
          <cell r="A180">
            <v>189</v>
          </cell>
        </row>
        <row r="181">
          <cell r="A181">
            <v>190</v>
          </cell>
        </row>
        <row r="182">
          <cell r="A182">
            <v>191</v>
          </cell>
        </row>
        <row r="183">
          <cell r="A183">
            <v>192</v>
          </cell>
        </row>
        <row r="184">
          <cell r="A184">
            <v>193</v>
          </cell>
        </row>
        <row r="185">
          <cell r="A185">
            <v>194</v>
          </cell>
        </row>
        <row r="186">
          <cell r="A186">
            <v>195</v>
          </cell>
        </row>
        <row r="187">
          <cell r="A187">
            <v>196</v>
          </cell>
        </row>
        <row r="188">
          <cell r="A188">
            <v>197</v>
          </cell>
        </row>
        <row r="189">
          <cell r="A189">
            <v>198</v>
          </cell>
        </row>
        <row r="190">
          <cell r="A190">
            <v>199</v>
          </cell>
        </row>
        <row r="191">
          <cell r="A191">
            <v>200</v>
          </cell>
        </row>
        <row r="192">
          <cell r="A192">
            <v>201</v>
          </cell>
        </row>
        <row r="193">
          <cell r="A193">
            <v>202</v>
          </cell>
        </row>
        <row r="194">
          <cell r="A194">
            <v>203</v>
          </cell>
        </row>
        <row r="195">
          <cell r="A195">
            <v>204</v>
          </cell>
        </row>
        <row r="196">
          <cell r="A196">
            <v>205</v>
          </cell>
        </row>
        <row r="197">
          <cell r="A197">
            <v>206</v>
          </cell>
        </row>
        <row r="198">
          <cell r="A198">
            <v>207</v>
          </cell>
        </row>
        <row r="199">
          <cell r="A199">
            <v>208</v>
          </cell>
        </row>
        <row r="200">
          <cell r="A200">
            <v>209</v>
          </cell>
        </row>
        <row r="201">
          <cell r="A201">
            <v>210</v>
          </cell>
        </row>
        <row r="202">
          <cell r="A202">
            <v>211</v>
          </cell>
        </row>
        <row r="203">
          <cell r="A203">
            <v>212</v>
          </cell>
        </row>
        <row r="204">
          <cell r="A204">
            <v>213</v>
          </cell>
        </row>
        <row r="205">
          <cell r="A205">
            <v>214</v>
          </cell>
        </row>
        <row r="206">
          <cell r="A206">
            <v>215</v>
          </cell>
        </row>
        <row r="207">
          <cell r="A207">
            <v>216</v>
          </cell>
        </row>
        <row r="208">
          <cell r="A208">
            <v>217</v>
          </cell>
        </row>
        <row r="209">
          <cell r="A209">
            <v>218</v>
          </cell>
        </row>
        <row r="210">
          <cell r="A210">
            <v>219</v>
          </cell>
        </row>
        <row r="211">
          <cell r="A211">
            <v>220</v>
          </cell>
        </row>
        <row r="212">
          <cell r="A212">
            <v>221</v>
          </cell>
        </row>
        <row r="213">
          <cell r="A213">
            <v>222</v>
          </cell>
        </row>
        <row r="214">
          <cell r="A214">
            <v>223</v>
          </cell>
        </row>
        <row r="215">
          <cell r="A215">
            <v>224</v>
          </cell>
        </row>
        <row r="216">
          <cell r="A216">
            <v>225</v>
          </cell>
        </row>
        <row r="217">
          <cell r="A217">
            <v>226</v>
          </cell>
        </row>
        <row r="218">
          <cell r="A218">
            <v>227</v>
          </cell>
        </row>
        <row r="219">
          <cell r="A219">
            <v>228</v>
          </cell>
        </row>
        <row r="220">
          <cell r="A220">
            <v>229</v>
          </cell>
        </row>
        <row r="221">
          <cell r="A221">
            <v>230</v>
          </cell>
        </row>
        <row r="222">
          <cell r="A222">
            <v>231</v>
          </cell>
        </row>
        <row r="223">
          <cell r="A223">
            <v>232</v>
          </cell>
        </row>
        <row r="224">
          <cell r="A224">
            <v>233</v>
          </cell>
        </row>
        <row r="225">
          <cell r="A225">
            <v>234</v>
          </cell>
        </row>
        <row r="226">
          <cell r="A226">
            <v>235</v>
          </cell>
        </row>
        <row r="227">
          <cell r="A227">
            <v>236</v>
          </cell>
        </row>
        <row r="228">
          <cell r="A228">
            <v>237</v>
          </cell>
        </row>
        <row r="229">
          <cell r="A229">
            <v>238</v>
          </cell>
        </row>
        <row r="230">
          <cell r="A230">
            <v>239</v>
          </cell>
        </row>
        <row r="231">
          <cell r="A231">
            <v>240</v>
          </cell>
        </row>
        <row r="232">
          <cell r="A232">
            <v>241</v>
          </cell>
        </row>
        <row r="233">
          <cell r="A233">
            <v>242</v>
          </cell>
        </row>
        <row r="234">
          <cell r="A234">
            <v>243</v>
          </cell>
        </row>
        <row r="235">
          <cell r="A235">
            <v>244</v>
          </cell>
        </row>
        <row r="236">
          <cell r="A236">
            <v>245</v>
          </cell>
        </row>
        <row r="237">
          <cell r="A237">
            <v>246</v>
          </cell>
        </row>
        <row r="238">
          <cell r="A238">
            <v>247</v>
          </cell>
        </row>
        <row r="239">
          <cell r="A239">
            <v>248</v>
          </cell>
        </row>
        <row r="240">
          <cell r="A240">
            <v>249</v>
          </cell>
        </row>
        <row r="241">
          <cell r="A241">
            <v>250</v>
          </cell>
        </row>
        <row r="242">
          <cell r="A242">
            <v>251</v>
          </cell>
        </row>
        <row r="243">
          <cell r="A243">
            <v>252</v>
          </cell>
        </row>
        <row r="244">
          <cell r="A244">
            <v>253</v>
          </cell>
        </row>
        <row r="245">
          <cell r="A245">
            <v>254</v>
          </cell>
        </row>
        <row r="246">
          <cell r="A246">
            <v>255</v>
          </cell>
        </row>
        <row r="247">
          <cell r="A247">
            <v>256</v>
          </cell>
        </row>
        <row r="248">
          <cell r="A248">
            <v>257</v>
          </cell>
        </row>
        <row r="249">
          <cell r="A249">
            <v>258</v>
          </cell>
        </row>
        <row r="250">
          <cell r="A250">
            <v>259</v>
          </cell>
        </row>
        <row r="251">
          <cell r="A251">
            <v>260</v>
          </cell>
        </row>
        <row r="252">
          <cell r="A252">
            <v>261</v>
          </cell>
        </row>
        <row r="253">
          <cell r="A253">
            <v>262</v>
          </cell>
        </row>
        <row r="254">
          <cell r="A254">
            <v>263</v>
          </cell>
        </row>
        <row r="255">
          <cell r="A255">
            <v>264</v>
          </cell>
        </row>
        <row r="256">
          <cell r="A256">
            <v>265</v>
          </cell>
        </row>
        <row r="257">
          <cell r="A257">
            <v>266</v>
          </cell>
        </row>
        <row r="258">
          <cell r="A258">
            <v>267</v>
          </cell>
        </row>
        <row r="259">
          <cell r="A259">
            <v>268</v>
          </cell>
        </row>
        <row r="260">
          <cell r="A260">
            <v>269</v>
          </cell>
        </row>
        <row r="261">
          <cell r="A261">
            <v>270</v>
          </cell>
        </row>
        <row r="262">
          <cell r="A262">
            <v>271</v>
          </cell>
        </row>
        <row r="263">
          <cell r="A263">
            <v>272</v>
          </cell>
        </row>
        <row r="264">
          <cell r="A264">
            <v>273</v>
          </cell>
        </row>
        <row r="265">
          <cell r="A265">
            <v>274</v>
          </cell>
        </row>
        <row r="266">
          <cell r="A266">
            <v>275</v>
          </cell>
        </row>
        <row r="267">
          <cell r="A267">
            <v>276</v>
          </cell>
        </row>
        <row r="268">
          <cell r="A268">
            <v>277</v>
          </cell>
        </row>
        <row r="269">
          <cell r="A269">
            <v>278</v>
          </cell>
        </row>
        <row r="270">
          <cell r="A270">
            <v>279</v>
          </cell>
        </row>
        <row r="271">
          <cell r="A271">
            <v>280</v>
          </cell>
        </row>
        <row r="272">
          <cell r="A272">
            <v>281</v>
          </cell>
        </row>
        <row r="273">
          <cell r="A273">
            <v>282</v>
          </cell>
        </row>
        <row r="274">
          <cell r="A274">
            <v>283</v>
          </cell>
        </row>
        <row r="275">
          <cell r="A275">
            <v>284</v>
          </cell>
        </row>
        <row r="276">
          <cell r="A276">
            <v>285</v>
          </cell>
        </row>
        <row r="277">
          <cell r="A277">
            <v>286</v>
          </cell>
        </row>
        <row r="278">
          <cell r="A278">
            <v>287</v>
          </cell>
        </row>
        <row r="279">
          <cell r="A279">
            <v>288</v>
          </cell>
        </row>
        <row r="280">
          <cell r="A280">
            <v>289</v>
          </cell>
        </row>
        <row r="281">
          <cell r="A281">
            <v>290</v>
          </cell>
        </row>
        <row r="282">
          <cell r="A282">
            <v>291</v>
          </cell>
        </row>
        <row r="283">
          <cell r="A283">
            <v>292</v>
          </cell>
        </row>
        <row r="284">
          <cell r="A284">
            <v>293</v>
          </cell>
        </row>
        <row r="285">
          <cell r="A285">
            <v>294</v>
          </cell>
        </row>
        <row r="286">
          <cell r="A286">
            <v>295</v>
          </cell>
        </row>
        <row r="287">
          <cell r="A287">
            <v>296</v>
          </cell>
        </row>
        <row r="288">
          <cell r="A288">
            <v>297</v>
          </cell>
        </row>
        <row r="289">
          <cell r="A289">
            <v>298</v>
          </cell>
        </row>
        <row r="290">
          <cell r="A290">
            <v>299</v>
          </cell>
        </row>
        <row r="291">
          <cell r="A291">
            <v>300</v>
          </cell>
        </row>
        <row r="292">
          <cell r="A292">
            <v>301</v>
          </cell>
        </row>
        <row r="293">
          <cell r="A293">
            <v>302</v>
          </cell>
        </row>
        <row r="294">
          <cell r="A294">
            <v>303</v>
          </cell>
        </row>
        <row r="295">
          <cell r="A295">
            <v>304</v>
          </cell>
        </row>
        <row r="296">
          <cell r="A296">
            <v>305</v>
          </cell>
        </row>
        <row r="297">
          <cell r="A297">
            <v>306</v>
          </cell>
        </row>
        <row r="298">
          <cell r="A298">
            <v>307</v>
          </cell>
        </row>
        <row r="299">
          <cell r="A299">
            <v>308</v>
          </cell>
        </row>
        <row r="300">
          <cell r="A300">
            <v>309</v>
          </cell>
        </row>
        <row r="301">
          <cell r="A301">
            <v>310</v>
          </cell>
        </row>
        <row r="302">
          <cell r="A302">
            <v>311</v>
          </cell>
        </row>
        <row r="303">
          <cell r="A303">
            <v>312</v>
          </cell>
        </row>
        <row r="304">
          <cell r="A304">
            <v>313</v>
          </cell>
        </row>
        <row r="305">
          <cell r="A305">
            <v>314</v>
          </cell>
        </row>
        <row r="306">
          <cell r="A306">
            <v>315</v>
          </cell>
        </row>
        <row r="307">
          <cell r="A307">
            <v>316</v>
          </cell>
        </row>
        <row r="308">
          <cell r="A308">
            <v>317</v>
          </cell>
        </row>
        <row r="309">
          <cell r="A309">
            <v>318</v>
          </cell>
        </row>
        <row r="310">
          <cell r="A310">
            <v>319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5.140625" style="1" customWidth="1"/>
    <col min="2" max="2" width="5.8515625" style="1" customWidth="1"/>
    <col min="3" max="3" width="31.140625" style="1" customWidth="1"/>
    <col min="4" max="4" width="8.7109375" style="1" customWidth="1"/>
    <col min="5" max="5" width="20.28125" style="1" customWidth="1"/>
    <col min="6" max="6" width="17.140625" style="1" customWidth="1"/>
    <col min="7" max="7" width="14.140625" style="1" hidden="1" customWidth="1"/>
    <col min="8" max="8" width="14.140625" style="1" customWidth="1"/>
    <col min="9" max="9" width="15.140625" style="1" customWidth="1"/>
    <col min="10" max="11" width="16.7109375" style="1" customWidth="1"/>
    <col min="12" max="12" width="12.00390625" style="1" customWidth="1"/>
    <col min="13" max="13" width="10.28125" style="1" customWidth="1"/>
    <col min="14" max="14" width="10.140625" style="1" customWidth="1"/>
    <col min="15" max="16384" width="9.140625" style="1" customWidth="1"/>
  </cols>
  <sheetData>
    <row r="1" spans="1:17" ht="18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2.7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15">
      <c r="A4" s="2" t="s">
        <v>2</v>
      </c>
      <c r="B4" s="3"/>
      <c r="C4" s="3"/>
      <c r="D4" s="3"/>
      <c r="E4" s="3"/>
      <c r="F4" s="4"/>
      <c r="G4" s="4"/>
      <c r="H4" s="4"/>
      <c r="I4" s="4"/>
      <c r="J4" s="4"/>
      <c r="K4" s="4"/>
      <c r="L4" s="3"/>
      <c r="M4" s="3"/>
      <c r="N4" s="3"/>
      <c r="O4" s="3"/>
      <c r="P4" s="3"/>
      <c r="Q4" s="3"/>
    </row>
    <row r="5" spans="1:17" ht="15">
      <c r="A5" s="2" t="s">
        <v>3</v>
      </c>
      <c r="B5" s="3"/>
      <c r="C5" s="3"/>
      <c r="D5" s="3"/>
      <c r="E5" s="3"/>
      <c r="F5" s="4"/>
      <c r="G5" s="4"/>
      <c r="H5" s="4"/>
      <c r="I5" s="4"/>
      <c r="J5" s="4"/>
      <c r="K5" s="4"/>
      <c r="L5" s="3"/>
      <c r="M5" s="3"/>
      <c r="N5" s="3"/>
      <c r="O5" s="3"/>
      <c r="P5" s="3"/>
      <c r="Q5" s="3"/>
    </row>
    <row r="6" spans="1:17" ht="15">
      <c r="A6" s="2" t="s">
        <v>4</v>
      </c>
      <c r="B6" s="3"/>
      <c r="C6" s="3"/>
      <c r="D6" s="3"/>
      <c r="E6" s="3"/>
      <c r="F6" s="4"/>
      <c r="G6" s="4"/>
      <c r="H6" s="4"/>
      <c r="I6" s="4"/>
      <c r="J6" s="4"/>
      <c r="K6" s="4"/>
      <c r="L6" s="3"/>
      <c r="M6" s="3"/>
      <c r="N6" s="3"/>
      <c r="O6" s="3"/>
      <c r="P6" s="3"/>
      <c r="Q6" s="3"/>
    </row>
    <row r="7" spans="1:17" ht="18" thickBot="1">
      <c r="A7" s="5" t="s">
        <v>5</v>
      </c>
      <c r="B7" s="3"/>
      <c r="C7" s="3"/>
      <c r="D7" s="3"/>
      <c r="E7" s="3"/>
      <c r="F7" s="4"/>
      <c r="G7" s="4"/>
      <c r="H7" s="4"/>
      <c r="I7" s="4"/>
      <c r="J7" s="4"/>
      <c r="K7" s="4"/>
      <c r="L7" s="6"/>
      <c r="M7" s="7"/>
      <c r="N7" s="7"/>
      <c r="P7" s="3"/>
      <c r="Q7" s="3"/>
    </row>
    <row r="8" spans="1:17" ht="14.25" thickBot="1" thickTop="1">
      <c r="A8" s="3" t="s">
        <v>6</v>
      </c>
      <c r="B8" s="3"/>
      <c r="C8" s="3"/>
      <c r="D8" s="3"/>
      <c r="E8" s="3"/>
      <c r="F8" s="4"/>
      <c r="G8" s="4"/>
      <c r="H8" s="4"/>
      <c r="I8" s="4" t="s">
        <v>7</v>
      </c>
      <c r="J8" s="4"/>
      <c r="K8" s="4"/>
      <c r="L8" s="8">
        <f>SUM(P11:P16)*4</f>
        <v>40</v>
      </c>
      <c r="M8" s="9"/>
      <c r="N8" s="9"/>
      <c r="O8" s="10"/>
      <c r="P8" s="11"/>
      <c r="Q8" s="3"/>
    </row>
    <row r="9" spans="1:17" ht="21" thickTop="1">
      <c r="A9" s="7"/>
      <c r="B9" s="12"/>
      <c r="C9" s="13"/>
      <c r="D9" s="13"/>
      <c r="E9" s="14" t="s">
        <v>8</v>
      </c>
      <c r="F9" s="4"/>
      <c r="G9" s="4"/>
      <c r="H9" s="4"/>
      <c r="I9" s="4"/>
      <c r="J9" s="4" t="s">
        <v>9</v>
      </c>
      <c r="K9" s="4" t="s">
        <v>10</v>
      </c>
      <c r="L9" s="3"/>
      <c r="M9" s="3"/>
      <c r="N9" s="3"/>
      <c r="O9" s="11"/>
      <c r="P9" s="3"/>
      <c r="Q9" s="3"/>
    </row>
    <row r="10" spans="1:15" ht="39">
      <c r="A10" s="15" t="s">
        <v>11</v>
      </c>
      <c r="B10" s="16" t="s">
        <v>12</v>
      </c>
      <c r="C10" s="16" t="s">
        <v>45</v>
      </c>
      <c r="D10" s="15" t="s">
        <v>13</v>
      </c>
      <c r="E10" s="16" t="s">
        <v>44</v>
      </c>
      <c r="F10" s="16" t="s">
        <v>14</v>
      </c>
      <c r="G10" s="15" t="s">
        <v>15</v>
      </c>
      <c r="H10" s="17" t="s">
        <v>16</v>
      </c>
      <c r="I10" s="17" t="s">
        <v>17</v>
      </c>
      <c r="J10" s="17" t="s">
        <v>18</v>
      </c>
      <c r="K10" s="17" t="s">
        <v>15</v>
      </c>
      <c r="L10" s="17" t="s">
        <v>19</v>
      </c>
      <c r="M10" s="15" t="s">
        <v>20</v>
      </c>
      <c r="N10" s="15" t="s">
        <v>21</v>
      </c>
      <c r="O10" s="15" t="s">
        <v>22</v>
      </c>
    </row>
    <row r="11" spans="1:16" ht="12.75">
      <c r="A11" s="18">
        <v>1</v>
      </c>
      <c r="B11" s="18">
        <v>85</v>
      </c>
      <c r="C11" s="18" t="str">
        <f>VLOOKUP($B11,'[1]Іменні заявки'!$A:$I,2,FALSE)</f>
        <v>Кирчу Марія Георгіївна</v>
      </c>
      <c r="D11" s="19" t="str">
        <f>VLOOKUP($B11,'[1]Іменні заявки'!$A:$I,7,FALSE)</f>
        <v>ІІ</v>
      </c>
      <c r="E11" s="20" t="str">
        <f>VLOOKUP($B11,'[1]Іменні заявки'!$A:$I,4,FALSE)</f>
        <v>Глибоцький район</v>
      </c>
      <c r="F11" s="20" t="str">
        <f>VLOOKUP($B11,'[1]Іменні заявки'!$A:$I,3,FALSE)</f>
        <v>Глибоцький район</v>
      </c>
      <c r="G11" s="21" t="e">
        <f>VLOOKUP($B11,'[1]крос-хл.'!$B:$M,11,FALSE)</f>
        <v>#N/A</v>
      </c>
      <c r="H11" s="22">
        <f>VLOOKUP($B11,'[1]орієнт-дів.'!$B:$M,11,FALSE)</f>
        <v>119.6459166190748</v>
      </c>
      <c r="I11" s="22">
        <f>VLOOKUP($B11,'[1]фігурка-дів.'!$B:$T,19,FALSE)</f>
        <v>100</v>
      </c>
      <c r="J11" s="22">
        <f>VLOOKUP($B11,'[1]тріал-дівч.'!$B:$M,12,FALSE)</f>
        <v>128.35214446952597</v>
      </c>
      <c r="K11" s="22">
        <f>VLOOKUP(B11,'[1]крос-дів.'!$B:$M,11,FALSE)</f>
        <v>115.39027982326952</v>
      </c>
      <c r="L11" s="22">
        <f aca="true" t="shared" si="0" ref="L11:L32">J11+I11+K11+H11</f>
        <v>463.3883409118703</v>
      </c>
      <c r="M11" s="23">
        <v>100</v>
      </c>
      <c r="N11" s="24" t="s">
        <v>23</v>
      </c>
      <c r="O11" s="25">
        <v>1</v>
      </c>
      <c r="P11" s="26">
        <f aca="true" t="shared" si="1" ref="P11:P16">IF(D11="МС",100,IF(D11="КМС",30,IF(D11="І",10,IF(D11="ІІ",3,IF(D11="ІІІ",1)))))</f>
        <v>3</v>
      </c>
    </row>
    <row r="12" spans="1:16" ht="12.75">
      <c r="A12" s="18">
        <v>2</v>
      </c>
      <c r="B12" s="18">
        <v>51</v>
      </c>
      <c r="C12" s="18" t="str">
        <f>VLOOKUP($B12,'[1]Іменні заявки'!$A:$I,2,FALSE)</f>
        <v>Штефанеса Ірина</v>
      </c>
      <c r="D12" s="19" t="str">
        <f>VLOOKUP($B12,'[1]Іменні заявки'!$A:$I,7,FALSE)</f>
        <v>ІІ</v>
      </c>
      <c r="E12" s="20" t="str">
        <f>VLOOKUP($B12,'[1]Іменні заявки'!$A:$I,4,FALSE)</f>
        <v>Новоселицький район</v>
      </c>
      <c r="F12" s="20" t="str">
        <f>VLOOKUP($B12,'[1]Іменні заявки'!$A:$I,3,FALSE)</f>
        <v>Новоселицький район</v>
      </c>
      <c r="G12" s="21" t="e">
        <f>VLOOKUP($B12,'[1]крос-хл.'!$B:$M,11,FALSE)</f>
        <v>#N/A</v>
      </c>
      <c r="H12" s="22">
        <f>VLOOKUP($B12,'[1]орієнт-дів.'!$B:$M,11,FALSE)</f>
        <v>100</v>
      </c>
      <c r="I12" s="22">
        <f>VLOOKUP($B12,'[1]фігурка-дів.'!$B:$T,19,FALSE)</f>
        <v>152.0258702682138</v>
      </c>
      <c r="J12" s="22">
        <f>VLOOKUP($B12,'[1]тріал-дівч.'!$B:$M,12,FALSE)</f>
        <v>107.65989465763732</v>
      </c>
      <c r="K12" s="22">
        <f>VLOOKUP(B12,'[1]крос-дів.'!$B:$M,11,FALSE)</f>
        <v>109.20471281296025</v>
      </c>
      <c r="L12" s="22">
        <f t="shared" si="0"/>
        <v>468.89047773881134</v>
      </c>
      <c r="M12" s="23">
        <f>L12/$L$11*100</f>
        <v>101.18737057909438</v>
      </c>
      <c r="N12" s="24" t="s">
        <v>23</v>
      </c>
      <c r="O12" s="25">
        <v>2</v>
      </c>
      <c r="P12" s="26">
        <f t="shared" si="1"/>
        <v>3</v>
      </c>
    </row>
    <row r="13" spans="1:16" ht="12.75">
      <c r="A13" s="18">
        <v>3</v>
      </c>
      <c r="B13" s="18">
        <v>86</v>
      </c>
      <c r="C13" s="18" t="str">
        <f>VLOOKUP($B13,'[1]Іменні заявки'!$A:$I,2,FALSE)</f>
        <v>Гаврилюк Міхаела Михайлівна</v>
      </c>
      <c r="D13" s="19" t="str">
        <f>VLOOKUP($B13,'[1]Іменні заявки'!$A:$I,7,FALSE)</f>
        <v>ІІІ</v>
      </c>
      <c r="E13" s="20" t="str">
        <f>VLOOKUP($B13,'[1]Іменні заявки'!$A:$I,4,FALSE)</f>
        <v>Глибоцький район</v>
      </c>
      <c r="F13" s="20" t="str">
        <f>VLOOKUP($B13,'[1]Іменні заявки'!$A:$I,3,FALSE)</f>
        <v>Глибоцький район</v>
      </c>
      <c r="G13" s="21" t="e">
        <f>VLOOKUP($B13,'[1]крос-хл.'!$B:$M,11,FALSE)</f>
        <v>#N/A</v>
      </c>
      <c r="H13" s="22">
        <f>VLOOKUP($B13,'[1]орієнт-дів.'!$B:$M,11,FALSE)</f>
        <v>155.79668760708168</v>
      </c>
      <c r="I13" s="22">
        <f>VLOOKUP($B13,'[1]фігурка-дів.'!$B:$T,19,FALSE)</f>
        <v>112.36446642571809</v>
      </c>
      <c r="J13" s="22">
        <f>VLOOKUP($B13,'[1]тріал-дівч.'!$B:$M,12,FALSE)</f>
        <v>114.20617005267117</v>
      </c>
      <c r="K13" s="22">
        <f>VLOOKUP(B13,'[1]крос-дів.'!$B:$M,11,FALSE)</f>
        <v>106.75012272950417</v>
      </c>
      <c r="L13" s="22">
        <f t="shared" si="0"/>
        <v>489.1174468149751</v>
      </c>
      <c r="M13" s="23">
        <f aca="true" t="shared" si="2" ref="M13:M32">L13/$L$11*100</f>
        <v>105.55238525261</v>
      </c>
      <c r="N13" s="24" t="s">
        <v>23</v>
      </c>
      <c r="O13" s="25">
        <v>3</v>
      </c>
      <c r="P13" s="26">
        <f t="shared" si="1"/>
        <v>1</v>
      </c>
    </row>
    <row r="14" spans="1:16" ht="12.75">
      <c r="A14" s="18">
        <v>4</v>
      </c>
      <c r="B14" s="18">
        <v>54</v>
      </c>
      <c r="C14" s="18" t="str">
        <f>VLOOKUP($B14,'[1]Іменні заявки'!$A:$I,2,FALSE)</f>
        <v>Захарчук Каріна</v>
      </c>
      <c r="D14" s="19" t="str">
        <f>VLOOKUP($B14,'[1]Іменні заявки'!$A:$I,7,FALSE)</f>
        <v>ІІІ</v>
      </c>
      <c r="E14" s="20" t="str">
        <f>VLOOKUP($B14,'[1]Іменні заявки'!$A:$I,4,FALSE)</f>
        <v>Новоселицький район</v>
      </c>
      <c r="F14" s="20" t="str">
        <f>VLOOKUP($B14,'[1]Іменні заявки'!$A:$I,3,FALSE)</f>
        <v>Новоселицький район</v>
      </c>
      <c r="G14" s="21" t="e">
        <f>VLOOKUP($B14,'[1]крос-хл.'!$B:$M,11,FALSE)</f>
        <v>#N/A</v>
      </c>
      <c r="H14" s="22">
        <f>VLOOKUP($B14,'[1]орієнт-дів.'!$B:$M,11,FALSE)</f>
        <v>163.90633923472305</v>
      </c>
      <c r="I14" s="22">
        <f>VLOOKUP($B14,'[1]фігурка-дів.'!$B:$T,19,FALSE)</f>
        <v>132.81339166825185</v>
      </c>
      <c r="J14" s="22">
        <f>VLOOKUP($B14,'[1]тріал-дівч.'!$B:$M,12,FALSE)</f>
        <v>100</v>
      </c>
      <c r="K14" s="22">
        <f>VLOOKUP(B14,'[1]крос-дів.'!$B:$M,11,FALSE)</f>
        <v>100</v>
      </c>
      <c r="L14" s="22">
        <f t="shared" si="0"/>
        <v>496.7197309029749</v>
      </c>
      <c r="M14" s="23">
        <f t="shared" si="2"/>
        <v>107.19297121837681</v>
      </c>
      <c r="N14" s="24" t="s">
        <v>23</v>
      </c>
      <c r="O14" s="25">
        <v>4</v>
      </c>
      <c r="P14" s="26">
        <f t="shared" si="1"/>
        <v>1</v>
      </c>
    </row>
    <row r="15" spans="1:16" ht="12.75">
      <c r="A15" s="18">
        <v>5</v>
      </c>
      <c r="B15" s="18">
        <v>104</v>
      </c>
      <c r="C15" s="18" t="str">
        <f>VLOOKUP($B15,'[1]Іменні заявки'!$A:$I,2,FALSE)</f>
        <v>Каралаш  Анастасія Євгенівна</v>
      </c>
      <c r="D15" s="19" t="str">
        <f>VLOOKUP($B15,'[1]Іменні заявки'!$A:$I,7,FALSE)</f>
        <v>ІІІ</v>
      </c>
      <c r="E15" s="20" t="str">
        <f>VLOOKUP($B15,'[1]Іменні заявки'!$A:$I,4,FALSE)</f>
        <v>Сокирянський район</v>
      </c>
      <c r="F15" s="20" t="str">
        <f>VLOOKUP($B15,'[1]Іменні заявки'!$A:$I,3,FALSE)</f>
        <v>Сокирянський район</v>
      </c>
      <c r="G15" s="21" t="e">
        <f>VLOOKUP($B15,'[1]крос-хл.'!$B:$M,11,FALSE)</f>
        <v>#N/A</v>
      </c>
      <c r="H15" s="22">
        <f>VLOOKUP($B15,'[1]орієнт-дів.'!$B:$M,11,FALSE)</f>
        <v>223.01541976013706</v>
      </c>
      <c r="I15" s="22">
        <f>VLOOKUP($B15,'[1]фігурка-дів.'!$B:$T,19,FALSE)</f>
        <v>145.95777059159215</v>
      </c>
      <c r="J15" s="22">
        <f>VLOOKUP($B15,'[1]тріал-дівч.'!$B:$M,12,FALSE)</f>
        <v>102.09179834462002</v>
      </c>
      <c r="K15" s="22">
        <f>VLOOKUP(B15,'[1]крос-дів.'!$B:$M,11,FALSE)</f>
        <v>102.70004909180169</v>
      </c>
      <c r="L15" s="22">
        <f t="shared" si="0"/>
        <v>573.765037788151</v>
      </c>
      <c r="M15" s="23">
        <f t="shared" si="2"/>
        <v>123.81948079640456</v>
      </c>
      <c r="N15" s="24" t="s">
        <v>24</v>
      </c>
      <c r="O15" s="25">
        <v>5</v>
      </c>
      <c r="P15" s="26">
        <f t="shared" si="1"/>
        <v>1</v>
      </c>
    </row>
    <row r="16" spans="1:16" ht="12.75">
      <c r="A16" s="18">
        <v>6</v>
      </c>
      <c r="B16" s="18">
        <v>57</v>
      </c>
      <c r="C16" s="18" t="str">
        <f>VLOOKUP($B16,'[1]Іменні заявки'!$A:$I,2,FALSE)</f>
        <v>Сандуляк Дана</v>
      </c>
      <c r="D16" s="19" t="str">
        <f>VLOOKUP($B16,'[1]Іменні заявки'!$A:$I,7,FALSE)</f>
        <v>ІІІ</v>
      </c>
      <c r="E16" s="20" t="str">
        <f>VLOOKUP($B16,'[1]Іменні заявки'!$A:$I,4,FALSE)</f>
        <v>Новоселицький район</v>
      </c>
      <c r="F16" s="20" t="str">
        <f>VLOOKUP($B16,'[1]Іменні заявки'!$A:$I,3,FALSE)</f>
        <v>Новоселицький район</v>
      </c>
      <c r="G16" s="21" t="e">
        <f>VLOOKUP($B16,'[1]крос-хл.'!$B:$M,11,FALSE)</f>
        <v>#N/A</v>
      </c>
      <c r="H16" s="22">
        <f>VLOOKUP($B16,'[1]орієнт-дів.'!$B:$M,11,FALSE)</f>
        <v>254.08338092518562</v>
      </c>
      <c r="I16" s="22">
        <f>VLOOKUP($B16,'[1]фігурка-дів.'!$B:$T,19,FALSE)</f>
        <v>119.40270116035761</v>
      </c>
      <c r="J16" s="22">
        <f>VLOOKUP($B16,'[1]тріал-дівч.'!$B:$M,12,FALSE)</f>
        <v>107.4040632054176</v>
      </c>
      <c r="K16" s="22">
        <f>VLOOKUP(B16,'[1]крос-дів.'!$B:$M,11,FALSE)</f>
        <v>106.09965635738831</v>
      </c>
      <c r="L16" s="22">
        <f t="shared" si="0"/>
        <v>586.9898016483492</v>
      </c>
      <c r="M16" s="23">
        <f t="shared" si="2"/>
        <v>126.6734075555833</v>
      </c>
      <c r="N16" s="24" t="s">
        <v>24</v>
      </c>
      <c r="O16" s="25">
        <v>6</v>
      </c>
      <c r="P16" s="26">
        <f t="shared" si="1"/>
        <v>1</v>
      </c>
    </row>
    <row r="17" spans="1:15" ht="12.75">
      <c r="A17" s="18">
        <v>7</v>
      </c>
      <c r="B17" s="18">
        <v>36</v>
      </c>
      <c r="C17" s="18" t="str">
        <f>VLOOKUP($B17,'[1]Іменні заявки'!$A:$I,2,FALSE)</f>
        <v>Лаврінець Данієла Іванівна</v>
      </c>
      <c r="D17" s="19" t="str">
        <f>VLOOKUP($B17,'[1]Іменні заявки'!$A:$I,7,FALSE)</f>
        <v>ІІІ</v>
      </c>
      <c r="E17" s="20" t="str">
        <f>VLOOKUP($B17,'[1]Іменні заявки'!$A:$I,4,FALSE)</f>
        <v>Герцаївський район</v>
      </c>
      <c r="F17" s="20" t="str">
        <f>VLOOKUP($B17,'[1]Іменні заявки'!$A:$I,3,FALSE)</f>
        <v>Герцаївський район</v>
      </c>
      <c r="G17" s="21" t="e">
        <f>VLOOKUP($B17,'[1]крос-хл.'!$B:$M,11,FALSE)</f>
        <v>#N/A</v>
      </c>
      <c r="H17" s="22">
        <f>VLOOKUP($B17,'[1]орієнт-дів.'!$B:$M,11,FALSE)</f>
        <v>213.87778412335808</v>
      </c>
      <c r="I17" s="22">
        <f>VLOOKUP($B17,'[1]фігурка-дів.'!$B:$T,19,FALSE)</f>
        <v>166.10233973749285</v>
      </c>
      <c r="J17" s="22">
        <f>VLOOKUP($B17,'[1]тріал-дівч.'!$B:$M,12,FALSE)</f>
        <v>116.41835966892403</v>
      </c>
      <c r="K17" s="22">
        <f>VLOOKUP(B17,'[1]крос-дів.'!$B:$M,11,FALSE)</f>
        <v>114.92390770741285</v>
      </c>
      <c r="L17" s="22">
        <f t="shared" si="0"/>
        <v>611.3223912371878</v>
      </c>
      <c r="M17" s="23">
        <f t="shared" si="2"/>
        <v>131.92442218857045</v>
      </c>
      <c r="N17" s="24" t="s">
        <v>24</v>
      </c>
      <c r="O17" s="25">
        <v>7</v>
      </c>
    </row>
    <row r="18" spans="1:15" ht="12.75">
      <c r="A18" s="18">
        <v>8</v>
      </c>
      <c r="B18" s="18">
        <v>22</v>
      </c>
      <c r="C18" s="18" t="str">
        <f>VLOOKUP($B18,'[1]Іменні заявки'!$A:$I,2,FALSE)</f>
        <v>Ількова Ольга Сергіївна</v>
      </c>
      <c r="D18" s="19" t="str">
        <f>VLOOKUP($B18,'[1]Іменні заявки'!$A:$I,7,FALSE)</f>
        <v>ІІІ</v>
      </c>
      <c r="E18" s="20" t="str">
        <f>VLOOKUP($B18,'[1]Іменні заявки'!$A:$I,4,FALSE)</f>
        <v>м.Чернівці</v>
      </c>
      <c r="F18" s="20" t="str">
        <f>VLOOKUP($B18,'[1]Іменні заявки'!$A:$I,3,FALSE)</f>
        <v>м.Чернівці</v>
      </c>
      <c r="G18" s="21" t="e">
        <f>VLOOKUP($B18,'[1]крос-хл.'!$B:$M,11,FALSE)</f>
        <v>#N/A</v>
      </c>
      <c r="H18" s="22">
        <f>VLOOKUP($B18,'[1]орієнт-дів.'!$B:$M,11,FALSE)</f>
        <v>103.94060536836093</v>
      </c>
      <c r="I18" s="22">
        <f>VLOOKUP($B18,'[1]фігурка-дів.'!$B:$T,19,FALSE)</f>
        <v>292.06771923150086</v>
      </c>
      <c r="J18" s="22">
        <f>VLOOKUP($B18,'[1]тріал-дівч.'!$B:$M,12,FALSE)</f>
        <v>135.50037622272384</v>
      </c>
      <c r="K18" s="22">
        <f>VLOOKUP(B18,'[1]крос-дів.'!$B:$M,11,FALSE)</f>
        <v>140.80756013745705</v>
      </c>
      <c r="L18" s="22">
        <f t="shared" si="0"/>
        <v>672.3162609600427</v>
      </c>
      <c r="M18" s="23">
        <f t="shared" si="2"/>
        <v>145.0870040530233</v>
      </c>
      <c r="N18" s="24" t="s">
        <v>25</v>
      </c>
      <c r="O18" s="25">
        <v>8</v>
      </c>
    </row>
    <row r="19" spans="1:15" ht="12.75">
      <c r="A19" s="18">
        <v>9</v>
      </c>
      <c r="B19" s="18">
        <v>125</v>
      </c>
      <c r="C19" s="18" t="str">
        <f>VLOOKUP($B19,'[1]Іменні заявки'!$A:$I,2,FALSE)</f>
        <v>Сорохан Аліна Іванівна</v>
      </c>
      <c r="D19" s="19">
        <f>VLOOKUP($B19,'[1]Іменні заявки'!$A:$I,7,FALSE)</f>
        <v>0</v>
      </c>
      <c r="E19" s="20" t="str">
        <f>VLOOKUP($B19,'[1]Іменні заявки'!$A:$I,4,FALSE)</f>
        <v>Кіцманський район</v>
      </c>
      <c r="F19" s="20" t="str">
        <f>VLOOKUP($B19,'[1]Іменні заявки'!$A:$I,3,FALSE)</f>
        <v>Кіцманський район</v>
      </c>
      <c r="G19" s="21" t="e">
        <f>VLOOKUP($B19,'[1]крос-хл.'!$B:$M,11,FALSE)</f>
        <v>#N/A</v>
      </c>
      <c r="H19" s="22">
        <f>VLOOKUP($B19,'[1]орієнт-дів.'!$B:$M,11,FALSE)</f>
        <v>136.37921187892636</v>
      </c>
      <c r="I19" s="22">
        <f>VLOOKUP($B19,'[1]фігурка-дів.'!$B:$T,19,FALSE)</f>
        <v>288.9861137530911</v>
      </c>
      <c r="J19" s="22">
        <f>VLOOKUP($B19,'[1]тріал-дівч.'!$B:$M,12,FALSE)</f>
        <v>138.7509405568096</v>
      </c>
      <c r="K19" s="22">
        <f>VLOOKUP(B19,'[1]крос-дів.'!$B:$M,11,FALSE)</f>
        <v>114.53117329405991</v>
      </c>
      <c r="L19" s="22">
        <f t="shared" si="0"/>
        <v>678.647439482887</v>
      </c>
      <c r="M19" s="23">
        <f t="shared" si="2"/>
        <v>146.4532832542621</v>
      </c>
      <c r="N19" s="24" t="s">
        <v>25</v>
      </c>
      <c r="O19" s="25">
        <v>9</v>
      </c>
    </row>
    <row r="20" spans="1:15" ht="12.75">
      <c r="A20" s="18">
        <v>10</v>
      </c>
      <c r="B20" s="18">
        <v>95</v>
      </c>
      <c r="C20" s="18" t="str">
        <f>VLOOKUP($B20,'[1]Іменні заявки'!$A:$I,2,FALSE)</f>
        <v>Скутарь Марія Миколаївна</v>
      </c>
      <c r="D20" s="19" t="str">
        <f>VLOOKUP($B20,'[1]Іменні заявки'!$A:$I,7,FALSE)</f>
        <v>ІІІ</v>
      </c>
      <c r="E20" s="20" t="str">
        <f>VLOOKUP($B20,'[1]Іменні заявки'!$A:$I,4,FALSE)</f>
        <v>Глибоцький район</v>
      </c>
      <c r="F20" s="20" t="str">
        <f>VLOOKUP($B20,'[1]Іменні заявки'!$A:$I,3,FALSE)</f>
        <v>Глибоцький ЦТКСЕУМ</v>
      </c>
      <c r="G20" s="21" t="e">
        <f>VLOOKUP($B20,'[1]крос-хл.'!$B:$M,11,FALSE)</f>
        <v>#N/A</v>
      </c>
      <c r="H20" s="22">
        <f>VLOOKUP($B20,'[1]орієнт-дів.'!$B:$M,11,FALSE)</f>
        <v>143.28954882924046</v>
      </c>
      <c r="I20" s="22">
        <f>VLOOKUP($B20,'[1]фігурка-дів.'!$B:$T,19,FALSE)</f>
        <v>287.4453110138862</v>
      </c>
      <c r="J20" s="22">
        <f>VLOOKUP($B20,'[1]тріал-дівч.'!$B:$M,12,FALSE)</f>
        <v>131.54251316779536</v>
      </c>
      <c r="K20" s="22">
        <f>VLOOKUP(B20,'[1]крос-дів.'!$B:$M,11,FALSE)</f>
        <v>119.53853706431023</v>
      </c>
      <c r="L20" s="22">
        <f t="shared" si="0"/>
        <v>681.8159100752323</v>
      </c>
      <c r="M20" s="23">
        <f t="shared" si="2"/>
        <v>147.1370446510444</v>
      </c>
      <c r="N20" s="24" t="s">
        <v>25</v>
      </c>
      <c r="O20" s="25">
        <v>10</v>
      </c>
    </row>
    <row r="21" spans="1:15" ht="12.75">
      <c r="A21" s="18">
        <v>11</v>
      </c>
      <c r="B21" s="18">
        <v>91</v>
      </c>
      <c r="C21" s="18" t="str">
        <f>VLOOKUP($B21,'[1]Іменні заявки'!$A:$I,2,FALSE)</f>
        <v>Тофан Марія-Данієла Вікторівна</v>
      </c>
      <c r="D21" s="19" t="str">
        <f>VLOOKUP($B21,'[1]Іменні заявки'!$A:$I,7,FALSE)</f>
        <v>ІІІ</v>
      </c>
      <c r="E21" s="20" t="str">
        <f>VLOOKUP($B21,'[1]Іменні заявки'!$A:$I,4,FALSE)</f>
        <v>Глибоцький район</v>
      </c>
      <c r="F21" s="20" t="str">
        <f>VLOOKUP($B21,'[1]Іменні заявки'!$A:$I,3,FALSE)</f>
        <v>Глибоцький ЦТКСЕУМ</v>
      </c>
      <c r="G21" s="21" t="e">
        <f>VLOOKUP($B21,'[1]крос-хл.'!$B:$M,11,FALSE)</f>
        <v>#N/A</v>
      </c>
      <c r="H21" s="22">
        <f>VLOOKUP($B21,'[1]орієнт-дів.'!$B:$M,11,FALSE)</f>
        <v>171.21644774414622</v>
      </c>
      <c r="I21" s="22">
        <f>VLOOKUP($B21,'[1]фігурка-дів.'!$B:$T,19,FALSE)</f>
        <v>304.26098535286286</v>
      </c>
      <c r="J21" s="22">
        <f>VLOOKUP($B21,'[1]тріал-дівч.'!$B:$M,12,FALSE)</f>
        <v>115.30474040632055</v>
      </c>
      <c r="K21" s="22">
        <f>VLOOKUP(B21,'[1]крос-дів.'!$B:$M,11,FALSE)</f>
        <v>116.2616593028964</v>
      </c>
      <c r="L21" s="22">
        <f t="shared" si="0"/>
        <v>707.043832806226</v>
      </c>
      <c r="M21" s="23">
        <f t="shared" si="2"/>
        <v>152.58127371415574</v>
      </c>
      <c r="N21" s="24" t="s">
        <v>25</v>
      </c>
      <c r="O21" s="25">
        <v>11</v>
      </c>
    </row>
    <row r="22" spans="1:15" ht="12.75">
      <c r="A22" s="18">
        <v>12</v>
      </c>
      <c r="B22" s="18">
        <v>35</v>
      </c>
      <c r="C22" s="18" t="str">
        <f>VLOOKUP($B22,'[1]Іменні заявки'!$A:$I,2,FALSE)</f>
        <v>Бока Мальвіна Костянтинівна</v>
      </c>
      <c r="D22" s="19" t="str">
        <f>VLOOKUP($B22,'[1]Іменні заявки'!$A:$I,7,FALSE)</f>
        <v>ІІІ</v>
      </c>
      <c r="E22" s="20" t="str">
        <f>VLOOKUP($B22,'[1]Іменні заявки'!$A:$I,4,FALSE)</f>
        <v>Герцаївський район</v>
      </c>
      <c r="F22" s="20" t="str">
        <f>VLOOKUP($B22,'[1]Іменні заявки'!$A:$I,3,FALSE)</f>
        <v>Герцаївський район</v>
      </c>
      <c r="G22" s="21" t="e">
        <f>VLOOKUP($B22,'[1]крос-хл.'!$B:$M,11,FALSE)</f>
        <v>#N/A</v>
      </c>
      <c r="H22" s="22">
        <f>VLOOKUP($B22,'[1]орієнт-дів.'!$B:$M,11,FALSE)</f>
        <v>255.0542547115934</v>
      </c>
      <c r="I22" s="22">
        <f>VLOOKUP($B22,'[1]фігурка-дів.'!$B:$T,19,FALSE)</f>
        <v>208.44588168156744</v>
      </c>
      <c r="J22" s="22">
        <f>VLOOKUP($B22,'[1]тріал-дівч.'!$B:$M,12,FALSE)</f>
        <v>123.98796087283672</v>
      </c>
      <c r="K22" s="22">
        <f>VLOOKUP(B22,'[1]крос-дів.'!$B:$M,11,FALSE)</f>
        <v>127.50368188512518</v>
      </c>
      <c r="L22" s="22">
        <f t="shared" si="0"/>
        <v>714.9917791511227</v>
      </c>
      <c r="M22" s="23">
        <f t="shared" si="2"/>
        <v>154.2964541887565</v>
      </c>
      <c r="N22" s="24" t="s">
        <v>25</v>
      </c>
      <c r="O22" s="25">
        <v>12</v>
      </c>
    </row>
    <row r="23" spans="1:15" ht="12.75">
      <c r="A23" s="18">
        <v>13</v>
      </c>
      <c r="B23" s="18">
        <v>105</v>
      </c>
      <c r="C23" s="18" t="str">
        <f>VLOOKUP($B23,'[1]Іменні заявки'!$A:$I,2,FALSE)</f>
        <v>Федчишина Поліна Олегівна</v>
      </c>
      <c r="D23" s="19" t="str">
        <f>VLOOKUP($B23,'[1]Іменні заявки'!$A:$I,7,FALSE)</f>
        <v>ІІІ</v>
      </c>
      <c r="E23" s="20" t="str">
        <f>VLOOKUP($B23,'[1]Іменні заявки'!$A:$I,4,FALSE)</f>
        <v>Сокирянський район</v>
      </c>
      <c r="F23" s="20" t="str">
        <f>VLOOKUP($B23,'[1]Іменні заявки'!$A:$I,3,FALSE)</f>
        <v>Сокирянський район</v>
      </c>
      <c r="G23" s="21" t="e">
        <f>VLOOKUP($B23,'[1]крос-хл.'!$B:$M,11,FALSE)</f>
        <v>#N/A</v>
      </c>
      <c r="H23" s="22">
        <f>VLOOKUP($B23,'[1]орієнт-дів.'!$B:$M,11,FALSE)</f>
        <v>184.69446030839524</v>
      </c>
      <c r="I23" s="22">
        <f>VLOOKUP($B23,'[1]фігурка-дів.'!$B:$T,19,FALSE)</f>
        <v>307.53281339166824</v>
      </c>
      <c r="J23" s="22">
        <f>VLOOKUP($B23,'[1]тріал-дівч.'!$B:$M,12,FALSE)</f>
        <v>117.30624529721594</v>
      </c>
      <c r="K23" s="22">
        <f>VLOOKUP(B23,'[1]крос-дів.'!$B:$M,11,FALSE)</f>
        <v>112.24840451644576</v>
      </c>
      <c r="L23" s="22">
        <f t="shared" si="0"/>
        <v>721.7819235137251</v>
      </c>
      <c r="M23" s="23">
        <f t="shared" si="2"/>
        <v>155.7617790066491</v>
      </c>
      <c r="N23" s="24" t="s">
        <v>25</v>
      </c>
      <c r="O23" s="25">
        <v>13</v>
      </c>
    </row>
    <row r="24" spans="1:16" ht="12.75">
      <c r="A24" s="18">
        <v>14</v>
      </c>
      <c r="B24" s="18">
        <v>66</v>
      </c>
      <c r="C24" s="18" t="str">
        <f>VLOOKUP($B24,'[1]Іменні заявки'!$A:$I,2,FALSE)</f>
        <v>Парайко Віта Іллівна</v>
      </c>
      <c r="D24" s="19">
        <f>VLOOKUP($B24,'[1]Іменні заявки'!$A:$I,7,FALSE)</f>
        <v>0</v>
      </c>
      <c r="E24" s="20" t="str">
        <f>VLOOKUP($B24,'[1]Іменні заявки'!$A:$I,4,FALSE)</f>
        <v>Заставнівського району</v>
      </c>
      <c r="F24" s="20" t="str">
        <f>VLOOKUP($B24,'[1]Іменні заявки'!$A:$I,3,FALSE)</f>
        <v>Заставнівського району</v>
      </c>
      <c r="G24" s="21" t="e">
        <f>VLOOKUP($B24,'[1]крос-хл.'!$B:$M,11,FALSE)</f>
        <v>#N/A</v>
      </c>
      <c r="H24" s="22">
        <f>VLOOKUP($B24,'[1]орієнт-дів.'!$B:$M,11,FALSE)</f>
        <v>256.1393489434609</v>
      </c>
      <c r="I24" s="22">
        <f>VLOOKUP($B24,'[1]фігурка-дів.'!$B:$T,19,FALSE)</f>
        <v>210.63344112611753</v>
      </c>
      <c r="J24" s="22">
        <f>VLOOKUP($B24,'[1]тріал-дівч.'!$B:$M,12,FALSE)</f>
        <v>116.94507148231756</v>
      </c>
      <c r="K24" s="22">
        <f>VLOOKUP(B24,'[1]крос-дів.'!$B:$M,11,FALSE)</f>
        <v>143.97398134511536</v>
      </c>
      <c r="L24" s="22">
        <f t="shared" si="0"/>
        <v>727.6918428970114</v>
      </c>
      <c r="M24" s="23">
        <f t="shared" si="2"/>
        <v>157.03714976191162</v>
      </c>
      <c r="N24" s="24" t="s">
        <v>25</v>
      </c>
      <c r="O24" s="25">
        <v>14</v>
      </c>
      <c r="P24" s="26"/>
    </row>
    <row r="25" spans="1:16" ht="12.75">
      <c r="A25" s="18">
        <v>15</v>
      </c>
      <c r="B25" s="18">
        <v>44</v>
      </c>
      <c r="C25" s="18" t="str">
        <f>VLOOKUP($B25,'[1]Іменні заявки'!$A:$I,2,FALSE)</f>
        <v>Бурак Тетяна Василівна</v>
      </c>
      <c r="D25" s="19" t="str">
        <f>VLOOKUP($B25,'[1]Іменні заявки'!$A:$I,7,FALSE)</f>
        <v>ІІІ</v>
      </c>
      <c r="E25" s="20" t="str">
        <f>VLOOKUP($B25,'[1]Іменні заявки'!$A:$I,4,FALSE)</f>
        <v>Путильський район</v>
      </c>
      <c r="F25" s="20" t="str">
        <f>VLOOKUP($B25,'[1]Іменні заявки'!$A:$I,3,FALSE)</f>
        <v>Путильський район</v>
      </c>
      <c r="G25" s="21" t="e">
        <f>VLOOKUP($B25,'[1]крос-хл.'!$B:$M,11,FALSE)</f>
        <v>#N/A</v>
      </c>
      <c r="H25" s="22">
        <f>VLOOKUP($B25,'[1]орієнт-дів.'!$B:$M,11,FALSE)</f>
        <v>378.8692175899486</v>
      </c>
      <c r="I25" s="22">
        <f>VLOOKUP($B25,'[1]фігурка-дів.'!$B:$T,19,FALSE)</f>
        <v>112.07913258512458</v>
      </c>
      <c r="J25" s="22">
        <f>VLOOKUP($B25,'[1]тріал-дівч.'!$B:$M,12,FALSE)</f>
        <v>142.94958615500374</v>
      </c>
      <c r="K25" s="22">
        <f>VLOOKUP(B25,'[1]крос-дів.'!$B:$M,11,FALSE)</f>
        <v>129.66372115856652</v>
      </c>
      <c r="L25" s="22">
        <f t="shared" si="0"/>
        <v>763.5616574886435</v>
      </c>
      <c r="M25" s="23">
        <f t="shared" si="2"/>
        <v>164.77791736971255</v>
      </c>
      <c r="N25" s="24" t="s">
        <v>26</v>
      </c>
      <c r="O25" s="25">
        <v>15</v>
      </c>
      <c r="P25" s="26"/>
    </row>
    <row r="26" spans="1:16" ht="12.75">
      <c r="A26" s="18">
        <v>16</v>
      </c>
      <c r="B26" s="18">
        <v>26</v>
      </c>
      <c r="C26" s="18" t="str">
        <f>VLOOKUP($B26,'[1]Іменні заявки'!$A:$I,2,FALSE)</f>
        <v>Бастон Марія Павлівна</v>
      </c>
      <c r="D26" s="19" t="str">
        <f>VLOOKUP($B26,'[1]Іменні заявки'!$A:$I,7,FALSE)</f>
        <v>ІІІ</v>
      </c>
      <c r="E26" s="20" t="str">
        <f>VLOOKUP($B26,'[1]Іменні заявки'!$A:$I,4,FALSE)</f>
        <v>м.Чернівці</v>
      </c>
      <c r="F26" s="20" t="str">
        <f>VLOOKUP($B26,'[1]Іменні заявки'!$A:$I,3,FALSE)</f>
        <v>м.Чернівці</v>
      </c>
      <c r="G26" s="21" t="e">
        <f>VLOOKUP($B26,'[1]крос-хл.'!$B:$M,11,FALSE)</f>
        <v>#N/A</v>
      </c>
      <c r="H26" s="22">
        <f>VLOOKUP($B26,'[1]орієнт-дів.'!$B:$M,11,FALSE)</f>
        <v>243.23243860651056</v>
      </c>
      <c r="I26" s="22">
        <f>VLOOKUP($B26,'[1]фігурка-дів.'!$B:$T,19,FALSE)</f>
        <v>280.27392048696976</v>
      </c>
      <c r="J26" s="22">
        <f>VLOOKUP($B26,'[1]тріал-дівч.'!$B:$M,12,FALSE)</f>
        <v>124.80060195635814</v>
      </c>
      <c r="K26" s="22">
        <f>VLOOKUP(B26,'[1]крос-дів.'!$B:$M,11,FALSE)</f>
        <v>115.7707412862052</v>
      </c>
      <c r="L26" s="22">
        <f t="shared" si="0"/>
        <v>764.0777023360437</v>
      </c>
      <c r="M26" s="23">
        <f t="shared" si="2"/>
        <v>164.88928073426865</v>
      </c>
      <c r="N26" s="24" t="s">
        <v>26</v>
      </c>
      <c r="O26" s="25">
        <v>16</v>
      </c>
      <c r="P26" s="26"/>
    </row>
    <row r="27" spans="1:16" ht="12.75">
      <c r="A27" s="18">
        <v>17</v>
      </c>
      <c r="B27" s="18">
        <v>45</v>
      </c>
      <c r="C27" s="18" t="str">
        <f>VLOOKUP($B27,'[1]Іменні заявки'!$A:$I,2,FALSE)</f>
        <v>Іванюк Христина Андріївна</v>
      </c>
      <c r="D27" s="19" t="str">
        <f>VLOOKUP($B27,'[1]Іменні заявки'!$A:$I,7,FALSE)</f>
        <v>ІІІ</v>
      </c>
      <c r="E27" s="20" t="str">
        <f>VLOOKUP($B27,'[1]Іменні заявки'!$A:$I,4,FALSE)</f>
        <v>Путильський район</v>
      </c>
      <c r="F27" s="20" t="str">
        <f>VLOOKUP($B27,'[1]Іменні заявки'!$A:$I,3,FALSE)</f>
        <v>Путильський район</v>
      </c>
      <c r="G27" s="21" t="e">
        <f>VLOOKUP($B27,'[1]крос-хл.'!$B:$M,11,FALSE)</f>
        <v>#N/A</v>
      </c>
      <c r="H27" s="22">
        <f>VLOOKUP($B27,'[1]орієнт-дів.'!$B:$M,11,FALSE)</f>
        <v>277.15591090805253</v>
      </c>
      <c r="I27" s="22">
        <f>VLOOKUP($B27,'[1]фігурка-дів.'!$B:$T,19,FALSE)</f>
        <v>264.58055925432757</v>
      </c>
      <c r="J27" s="22">
        <f>VLOOKUP($B27,'[1]тріал-дівч.'!$B:$M,12,FALSE)</f>
        <v>114.02558314522196</v>
      </c>
      <c r="K27" s="22">
        <f>VLOOKUP(B27,'[1]крос-дів.'!$B:$M,11,FALSE)</f>
        <v>112.73932253313697</v>
      </c>
      <c r="L27" s="22">
        <f t="shared" si="0"/>
        <v>768.501375840739</v>
      </c>
      <c r="M27" s="23">
        <f t="shared" si="2"/>
        <v>165.8439170757852</v>
      </c>
      <c r="N27" s="24" t="s">
        <v>26</v>
      </c>
      <c r="O27" s="25">
        <v>17</v>
      </c>
      <c r="P27" s="26"/>
    </row>
    <row r="28" spans="1:16" ht="12.75">
      <c r="A28" s="18">
        <v>18</v>
      </c>
      <c r="B28" s="18">
        <v>102</v>
      </c>
      <c r="C28" s="18" t="str">
        <f>VLOOKUP($B28,'[1]Іменні заявки'!$A:$I,2,FALSE)</f>
        <v>Кулій Олександра Сергіївна</v>
      </c>
      <c r="D28" s="19" t="str">
        <f>VLOOKUP($B28,'[1]Іменні заявки'!$A:$I,7,FALSE)</f>
        <v>ІІІ</v>
      </c>
      <c r="E28" s="20" t="str">
        <f>VLOOKUP($B28,'[1]Іменні заявки'!$A:$I,4,FALSE)</f>
        <v>Сокирянський район</v>
      </c>
      <c r="F28" s="20" t="str">
        <f>VLOOKUP($B28,'[1]Іменні заявки'!$A:$I,3,FALSE)</f>
        <v>Сокирянський район</v>
      </c>
      <c r="G28" s="21" t="e">
        <f>VLOOKUP($B28,'[1]крос-хл.'!$B:$M,11,FALSE)</f>
        <v>#N/A</v>
      </c>
      <c r="H28" s="22">
        <f>VLOOKUP($B28,'[1]орієнт-дів.'!$B:$M,11,FALSE)</f>
        <v>157.0531125071388</v>
      </c>
      <c r="I28" s="22">
        <f>VLOOKUP($B28,'[1]фігурка-дів.'!$B:$T,19,FALSE)</f>
        <v>366.02625071333466</v>
      </c>
      <c r="J28" s="22">
        <f>VLOOKUP($B28,'[1]тріал-дівч.'!$B:$M,12,FALSE)</f>
        <v>124.00300978179082</v>
      </c>
      <c r="K28" s="22">
        <f>VLOOKUP(B28,'[1]крос-дів.'!$B:$M,11,FALSE)</f>
        <v>126.84094256259203</v>
      </c>
      <c r="L28" s="22">
        <f t="shared" si="0"/>
        <v>773.9233155648562</v>
      </c>
      <c r="M28" s="23">
        <f t="shared" si="2"/>
        <v>167.0139809823237</v>
      </c>
      <c r="N28" s="24" t="s">
        <v>26</v>
      </c>
      <c r="O28" s="25">
        <v>18</v>
      </c>
      <c r="P28" s="26"/>
    </row>
    <row r="29" spans="1:16" ht="12.75">
      <c r="A29" s="18">
        <v>19</v>
      </c>
      <c r="B29" s="18">
        <v>131</v>
      </c>
      <c r="C29" s="18" t="str">
        <f>VLOOKUP($B29,'[1]Іменні заявки'!$A:$I,2,FALSE)</f>
        <v>Андрюк Ілона Миколаївна</v>
      </c>
      <c r="D29" s="19" t="str">
        <f>VLOOKUP($B29,'[1]Іменні заявки'!$A:$I,7,FALSE)</f>
        <v>ІІІ</v>
      </c>
      <c r="E29" s="20" t="str">
        <f>VLOOKUP($B29,'[1]Іменні заявки'!$A:$I,4,FALSE)</f>
        <v>Вижницький район</v>
      </c>
      <c r="F29" s="20" t="str">
        <f>VLOOKUP($B29,'[1]Іменні заявки'!$A:$I,3,FALSE)</f>
        <v>Вижницький район</v>
      </c>
      <c r="G29" s="21" t="e">
        <f>VLOOKUP($B29,'[1]крос-хл.'!$B:$M,11,FALSE)</f>
        <v>#N/A</v>
      </c>
      <c r="H29" s="22">
        <f>VLOOKUP($B29,'[1]орієнт-дів.'!$B:$M,11,FALSE)</f>
        <v>217.81838949171905</v>
      </c>
      <c r="I29" s="22">
        <f>VLOOKUP($B29,'[1]фігурка-дів.'!$B:$T,19,FALSE)</f>
        <v>355.03138672246524</v>
      </c>
      <c r="J29" s="22">
        <f>VLOOKUP($B29,'[1]тріал-дівч.'!$B:$M,12,FALSE)</f>
        <v>119.93980436418359</v>
      </c>
      <c r="K29" s="22">
        <f>VLOOKUP(B29,'[1]крос-дів.'!$B:$M,11,FALSE)</f>
        <v>119.09671084928814</v>
      </c>
      <c r="L29" s="22">
        <f t="shared" si="0"/>
        <v>811.886291427656</v>
      </c>
      <c r="M29" s="23">
        <f t="shared" si="2"/>
        <v>175.20645638817766</v>
      </c>
      <c r="N29" s="24" t="s">
        <v>26</v>
      </c>
      <c r="O29" s="25">
        <v>19</v>
      </c>
      <c r="P29" s="26"/>
    </row>
    <row r="30" spans="1:15" ht="12.75">
      <c r="A30" s="18">
        <v>20</v>
      </c>
      <c r="B30" s="18">
        <v>101</v>
      </c>
      <c r="C30" s="18" t="str">
        <f>VLOOKUP($B30,'[1]Іменні заявки'!$A:$I,2,FALSE)</f>
        <v>Погребняк Вікторія Русланівна</v>
      </c>
      <c r="D30" s="19" t="str">
        <f>VLOOKUP($B30,'[1]Іменні заявки'!$A:$I,7,FALSE)</f>
        <v>ІІІ</v>
      </c>
      <c r="E30" s="20" t="str">
        <f>VLOOKUP($B30,'[1]Іменні заявки'!$A:$I,4,FALSE)</f>
        <v>Сокирянський район</v>
      </c>
      <c r="F30" s="20" t="str">
        <f>VLOOKUP($B30,'[1]Іменні заявки'!$A:$I,3,FALSE)</f>
        <v>Сокирянський район</v>
      </c>
      <c r="G30" s="21" t="e">
        <f>VLOOKUP($B30,'[1]крос-хл.'!$B:$M,11,FALSE)</f>
        <v>#N/A</v>
      </c>
      <c r="H30" s="22">
        <f>VLOOKUP($B30,'[1]орієнт-дів.'!$B:$M,11,FALSE)</f>
        <v>164.19189034837234</v>
      </c>
      <c r="I30" s="22">
        <f>VLOOKUP($B30,'[1]фігурка-дів.'!$B:$T,19,FALSE)</f>
        <v>367.1675860757085</v>
      </c>
      <c r="J30" s="22">
        <f>VLOOKUP($B30,'[1]тріал-дівч.'!$B:$M,12,FALSE)</f>
        <v>152.43039879608727</v>
      </c>
      <c r="K30" s="22">
        <f>VLOOKUP(B30,'[1]крос-дів.'!$B:$M,11,FALSE)</f>
        <v>131.9833087874325</v>
      </c>
      <c r="L30" s="22">
        <f t="shared" si="0"/>
        <v>815.7731840076007</v>
      </c>
      <c r="M30" s="23">
        <f t="shared" si="2"/>
        <v>176.0452544840244</v>
      </c>
      <c r="N30" s="24" t="s">
        <v>26</v>
      </c>
      <c r="O30" s="25">
        <v>20</v>
      </c>
    </row>
    <row r="31" spans="1:15" ht="12.75">
      <c r="A31" s="18">
        <v>21</v>
      </c>
      <c r="B31" s="18">
        <v>71</v>
      </c>
      <c r="C31" s="18" t="str">
        <f>VLOOKUP($B31,'[1]Іменні заявки'!$A:$I,2,FALSE)</f>
        <v>Наліпа Аліна Сергіївна</v>
      </c>
      <c r="D31" s="19" t="str">
        <f>VLOOKUP($B31,'[1]Іменні заявки'!$A:$I,7,FALSE)</f>
        <v>ІІ</v>
      </c>
      <c r="E31" s="20" t="str">
        <f>VLOOKUP($B31,'[1]Іменні заявки'!$A:$I,4,FALSE)</f>
        <v>Сторожинецький район</v>
      </c>
      <c r="F31" s="20" t="str">
        <f>VLOOKUP($B31,'[1]Іменні заявки'!$A:$I,3,FALSE)</f>
        <v>Сторожинецький район</v>
      </c>
      <c r="G31" s="21" t="e">
        <f>VLOOKUP($B31,'[1]крос-хл.'!$B:$M,11,FALSE)</f>
        <v>#N/A</v>
      </c>
      <c r="H31" s="22">
        <f>VLOOKUP($B31,'[1]орієнт-дів.'!$B:$M,11,FALSE)</f>
        <v>222.95830953740722</v>
      </c>
      <c r="I31" s="22">
        <f>VLOOKUP($B31,'[1]фігурка-дів.'!$B:$T,19,FALSE)</f>
        <v>358.75974890622024</v>
      </c>
      <c r="J31" s="22">
        <f>VLOOKUP($B31,'[1]тріал-дівч.'!$B:$M,12,FALSE)</f>
        <v>128.68322046651616</v>
      </c>
      <c r="K31" s="22">
        <f>VLOOKUP(B31,'[1]крос-дів.'!$B:$M,11,FALSE)</f>
        <v>125.30682376043201</v>
      </c>
      <c r="L31" s="22">
        <f t="shared" si="0"/>
        <v>835.7081026705756</v>
      </c>
      <c r="M31" s="23">
        <f t="shared" si="2"/>
        <v>180.3472441766754</v>
      </c>
      <c r="N31" s="24" t="s">
        <v>26</v>
      </c>
      <c r="O31" s="25">
        <v>21</v>
      </c>
    </row>
    <row r="32" spans="1:15" ht="12.75">
      <c r="A32" s="18">
        <v>22</v>
      </c>
      <c r="B32" s="18">
        <v>132</v>
      </c>
      <c r="C32" s="18" t="str">
        <f>VLOOKUP($B32,'[1]Іменні заявки'!$A:$I,2,FALSE)</f>
        <v>Овадюк Анастасія Тодорівна</v>
      </c>
      <c r="D32" s="19" t="str">
        <f>VLOOKUP($B32,'[1]Іменні заявки'!$A:$I,7,FALSE)</f>
        <v>ІІІ</v>
      </c>
      <c r="E32" s="20" t="str">
        <f>VLOOKUP($B32,'[1]Іменні заявки'!$A:$I,4,FALSE)</f>
        <v>Вижницький район</v>
      </c>
      <c r="F32" s="20" t="str">
        <f>VLOOKUP($B32,'[1]Іменні заявки'!$A:$I,3,FALSE)</f>
        <v>Вижницький район</v>
      </c>
      <c r="G32" s="21" t="e">
        <f>VLOOKUP($B32,'[1]крос-хл.'!$B:$M,11,FALSE)</f>
        <v>#N/A</v>
      </c>
      <c r="H32" s="22">
        <f>VLOOKUP($B32,'[1]орієнт-дів.'!$B:$M,11,FALSE)</f>
        <v>378.75499714448887</v>
      </c>
      <c r="I32" s="22">
        <f>VLOOKUP($B32,'[1]фігурка-дів.'!$B:$T,19,FALSE)</f>
        <v>378.20049457865696</v>
      </c>
      <c r="J32" s="22">
        <f>VLOOKUP($B32,'[1]тріал-дівч.'!$B:$M,12,FALSE)</f>
        <v>140.85778781038377</v>
      </c>
      <c r="K32" s="22">
        <f>VLOOKUP(B32,'[1]крос-дів.'!$B:$M,11,FALSE)</f>
        <v>130.64555719194894</v>
      </c>
      <c r="L32" s="22">
        <f t="shared" si="0"/>
        <v>1028.4588367254785</v>
      </c>
      <c r="M32" s="23">
        <f t="shared" si="2"/>
        <v>221.9431837023876</v>
      </c>
      <c r="N32" s="24" t="s">
        <v>26</v>
      </c>
      <c r="O32" s="25">
        <v>22</v>
      </c>
    </row>
    <row r="33" spans="1:15" ht="12.75">
      <c r="A33" s="18">
        <v>23</v>
      </c>
      <c r="B33" s="18">
        <v>111</v>
      </c>
      <c r="C33" s="18" t="str">
        <f>VLOOKUP($B33,'[1]Іменні заявки'!$A:$I,2,FALSE)</f>
        <v>Боднар Ольга Іванівна</v>
      </c>
      <c r="D33" s="19">
        <f>VLOOKUP($B33,'[1]Іменні заявки'!$A:$I,7,FALSE)</f>
        <v>0</v>
      </c>
      <c r="E33" s="20" t="str">
        <f>VLOOKUP($B33,'[1]Іменні заявки'!$A:$I,4,FALSE)</f>
        <v>Кельменецький район</v>
      </c>
      <c r="F33" s="20" t="str">
        <f>VLOOKUP($B33,'[1]Іменні заявки'!$A:$I,3,FALSE)</f>
        <v>Кельменецький район</v>
      </c>
      <c r="G33" s="21" t="e">
        <f>VLOOKUP($B33,'[1]крос-хл.'!$B:$M,11,FALSE)</f>
        <v>#N/A</v>
      </c>
      <c r="H33" s="22">
        <f>VLOOKUP($B33,'[1]орієнт-дів.'!$B:$M,11,FALSE)</f>
        <v>343.63221016561965</v>
      </c>
      <c r="I33" s="27" t="s">
        <v>27</v>
      </c>
      <c r="J33" s="22">
        <f>VLOOKUP($B33,'[1]тріал-дівч.'!$B:$M,12,FALSE)</f>
        <v>106.24529721595187</v>
      </c>
      <c r="K33" s="22">
        <f>VLOOKUP(B33,'[1]крос-дів.'!$B:$M,11,FALSE)</f>
        <v>122.56995581737849</v>
      </c>
      <c r="L33" s="28" t="s">
        <v>27</v>
      </c>
      <c r="M33" s="23"/>
      <c r="N33" s="23"/>
      <c r="O33" s="25"/>
    </row>
    <row r="34" spans="1:15" ht="12.75">
      <c r="A34" s="18">
        <v>24</v>
      </c>
      <c r="B34" s="18">
        <v>16</v>
      </c>
      <c r="C34" s="18" t="str">
        <f>VLOOKUP($B34,'[1]Іменні заявки'!$A:$I,2,FALSE)</f>
        <v>Тодоріко Ліда</v>
      </c>
      <c r="D34" s="19" t="str">
        <f>VLOOKUP($B34,'[1]Іменні заявки'!$A:$I,7,FALSE)</f>
        <v>І ю</v>
      </c>
      <c r="E34" s="20" t="str">
        <f>VLOOKUP($B34,'[1]Іменні заявки'!$A:$I,4,FALSE)</f>
        <v>Хотинський район</v>
      </c>
      <c r="F34" s="20" t="str">
        <f>VLOOKUP($B34,'[1]Іменні заявки'!$A:$I,3,FALSE)</f>
        <v>Хотинський район</v>
      </c>
      <c r="G34" s="21" t="e">
        <f>VLOOKUP($B34,'[1]крос-хл.'!$B:$M,11,FALSE)</f>
        <v>#N/A</v>
      </c>
      <c r="H34" s="22" t="e">
        <f>VLOOKUP($B34,'[1]орієнт-дів.'!$B:$M,11,FALSE)</f>
        <v>#N/A</v>
      </c>
      <c r="I34" s="27" t="s">
        <v>27</v>
      </c>
      <c r="J34" s="22">
        <f>VLOOKUP($B34,'[1]тріал-дівч.'!$B:$M,12,FALSE)</f>
        <v>121.48984198645596</v>
      </c>
      <c r="K34" s="22">
        <f>VLOOKUP(B34,'[1]крос-дів.'!$B:$M,11,FALSE)</f>
        <v>121.90721649484537</v>
      </c>
      <c r="L34" s="28" t="s">
        <v>27</v>
      </c>
      <c r="M34" s="23"/>
      <c r="N34" s="23"/>
      <c r="O34" s="25"/>
    </row>
    <row r="35" spans="1:15" ht="12.75">
      <c r="A35" s="18">
        <v>25</v>
      </c>
      <c r="B35" s="18">
        <v>15</v>
      </c>
      <c r="C35" s="18" t="str">
        <f>VLOOKUP($B35,'[1]Іменні заявки'!$A:$I,2,FALSE)</f>
        <v>Антонюк Віталіна</v>
      </c>
      <c r="D35" s="19" t="str">
        <f>VLOOKUP($B35,'[1]Іменні заявки'!$A:$I,7,FALSE)</f>
        <v>І ю</v>
      </c>
      <c r="E35" s="20" t="str">
        <f>VLOOKUP($B35,'[1]Іменні заявки'!$A:$I,4,FALSE)</f>
        <v>Хотинський район</v>
      </c>
      <c r="F35" s="20" t="str">
        <f>VLOOKUP($B35,'[1]Іменні заявки'!$A:$I,3,FALSE)</f>
        <v>Хотинський район</v>
      </c>
      <c r="G35" s="21" t="e">
        <f>VLOOKUP($B35,'[1]крос-хл.'!$B:$M,11,FALSE)</f>
        <v>#N/A</v>
      </c>
      <c r="H35" s="22" t="e">
        <f>VLOOKUP($B35,'[1]орієнт-дів.'!$B:$M,11,FALSE)</f>
        <v>#N/A</v>
      </c>
      <c r="I35" s="27" t="s">
        <v>27</v>
      </c>
      <c r="J35" s="22">
        <f>VLOOKUP($B35,'[1]тріал-дівч.'!$B:$M,12,FALSE)</f>
        <v>232.08427389014292</v>
      </c>
      <c r="K35" s="22">
        <f>VLOOKUP(B35,'[1]крос-дів.'!$B:$M,11,FALSE)</f>
        <v>146.01129111438388</v>
      </c>
      <c r="L35" s="28" t="s">
        <v>27</v>
      </c>
      <c r="M35" s="23"/>
      <c r="N35" s="23"/>
      <c r="O35" s="25"/>
    </row>
    <row r="36" spans="1:15" ht="12.75">
      <c r="A36" s="18">
        <v>26</v>
      </c>
      <c r="B36" s="18">
        <v>126</v>
      </c>
      <c r="C36" s="18" t="str">
        <f>VLOOKUP($B36,'[1]Іменні заявки'!$A:$I,2,FALSE)</f>
        <v>Келя Ірина Аркадіївна</v>
      </c>
      <c r="D36" s="19">
        <f>VLOOKUP($B36,'[1]Іменні заявки'!$A:$I,7,FALSE)</f>
        <v>0</v>
      </c>
      <c r="E36" s="20" t="str">
        <f>VLOOKUP($B36,'[1]Іменні заявки'!$A:$I,4,FALSE)</f>
        <v>Кіцманський район</v>
      </c>
      <c r="F36" s="20" t="str">
        <f>VLOOKUP($B36,'[1]Іменні заявки'!$A:$I,3,FALSE)</f>
        <v>Кіцманський район</v>
      </c>
      <c r="G36" s="21" t="e">
        <f>VLOOKUP($B36,'[1]крос-хл.'!$B:$M,11,FALSE)</f>
        <v>#N/A</v>
      </c>
      <c r="H36" s="22" t="e">
        <f>VLOOKUP($B36,'[1]орієнт-дів.'!$B:$M,11,FALSE)</f>
        <v>#N/A</v>
      </c>
      <c r="I36" s="22">
        <f>VLOOKUP($B36,'[1]фігурка-дів.'!$B:$T,19,FALSE)</f>
        <v>519.2695453680807</v>
      </c>
      <c r="J36" s="22">
        <f>VLOOKUP($B36,'[1]тріал-дівч.'!$B:$M,12,FALSE)</f>
        <v>0</v>
      </c>
      <c r="K36" s="22">
        <f>VLOOKUP(B36,'[1]крос-дів.'!$B:$M,11,FALSE)</f>
        <v>172.83996072655864</v>
      </c>
      <c r="L36" s="28" t="s">
        <v>27</v>
      </c>
      <c r="M36" s="23"/>
      <c r="N36" s="23"/>
      <c r="O36" s="25"/>
    </row>
    <row r="37" spans="1:15" ht="12.75">
      <c r="A37" s="18">
        <v>27</v>
      </c>
      <c r="B37" s="18">
        <v>61</v>
      </c>
      <c r="C37" s="18" t="str">
        <f>VLOOKUP($B37,'[1]Іменні заявки'!$A:$I,2,FALSE)</f>
        <v>Велущак Ефіженія Дмитрівна</v>
      </c>
      <c r="D37" s="19" t="str">
        <f>VLOOKUP($B37,'[1]Іменні заявки'!$A:$I,7,FALSE)</f>
        <v>ІІІ</v>
      </c>
      <c r="E37" s="20" t="str">
        <f>VLOOKUP($B37,'[1]Іменні заявки'!$A:$I,4,FALSE)</f>
        <v>Заставнівського району</v>
      </c>
      <c r="F37" s="20" t="str">
        <f>VLOOKUP($B37,'[1]Іменні заявки'!$A:$I,3,FALSE)</f>
        <v>Заставнівського району</v>
      </c>
      <c r="G37" s="21" t="e">
        <f>VLOOKUP($B37,'[1]крос-хл.'!$B:$M,11,FALSE)</f>
        <v>#N/A</v>
      </c>
      <c r="H37" s="22" t="e">
        <f>VLOOKUP($B37,'[1]орієнт-дів.'!$B:$M,11,FALSE)</f>
        <v>#N/A</v>
      </c>
      <c r="I37" s="27" t="s">
        <v>27</v>
      </c>
      <c r="J37" s="22">
        <f>VLOOKUP($B37,'[1]тріал-дівч.'!$B:$M,12,FALSE)</f>
        <v>0</v>
      </c>
      <c r="K37" s="22">
        <f>VLOOKUP(B37,'[1]крос-дів.'!$B:$M,11,FALSE)</f>
        <v>217.70986745213548</v>
      </c>
      <c r="L37" s="28" t="s">
        <v>27</v>
      </c>
      <c r="M37" s="23"/>
      <c r="N37" s="23"/>
      <c r="O37" s="25"/>
    </row>
    <row r="38" spans="3:6" ht="12.75">
      <c r="C38" s="29"/>
      <c r="F38" s="29"/>
    </row>
    <row r="39" spans="1:10" ht="12.75">
      <c r="A39" t="s">
        <v>28</v>
      </c>
      <c r="B39" s="30"/>
      <c r="H39" s="44" t="s">
        <v>29</v>
      </c>
      <c r="I39" s="44"/>
      <c r="J39" s="44"/>
    </row>
    <row r="40" ht="12.75">
      <c r="B40" s="30"/>
    </row>
  </sheetData>
  <mergeCells count="4">
    <mergeCell ref="A1:Q1"/>
    <mergeCell ref="A2:Q2"/>
    <mergeCell ref="A3:Q3"/>
    <mergeCell ref="H39:J39"/>
  </mergeCells>
  <printOptions/>
  <pageMargins left="0.75" right="0.75" top="1" bottom="1" header="0.5" footer="0.5"/>
  <pageSetup fitToHeight="1" fitToWidth="1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workbookViewId="0" topLeftCell="A1">
      <selection activeCell="C11" sqref="C11"/>
    </sheetView>
  </sheetViews>
  <sheetFormatPr defaultColWidth="9.140625" defaultRowHeight="12.75"/>
  <cols>
    <col min="1" max="1" width="5.140625" style="1" customWidth="1"/>
    <col min="2" max="2" width="5.8515625" style="1" customWidth="1"/>
    <col min="3" max="3" width="33.421875" style="1" customWidth="1"/>
    <col min="4" max="4" width="8.7109375" style="1" customWidth="1"/>
    <col min="5" max="5" width="20.28125" style="1" customWidth="1"/>
    <col min="6" max="6" width="17.140625" style="1" customWidth="1"/>
    <col min="7" max="7" width="0" style="1" hidden="1" customWidth="1"/>
    <col min="8" max="8" width="14.140625" style="1" hidden="1" customWidth="1"/>
    <col min="9" max="9" width="14.140625" style="1" customWidth="1"/>
    <col min="10" max="10" width="15.140625" style="1" customWidth="1"/>
    <col min="11" max="12" width="16.7109375" style="1" customWidth="1"/>
    <col min="13" max="13" width="12.00390625" style="1" customWidth="1"/>
    <col min="14" max="14" width="12.8515625" style="1" hidden="1" customWidth="1"/>
    <col min="15" max="15" width="9.140625" style="1" customWidth="1"/>
    <col min="16" max="16" width="10.28125" style="1" customWidth="1"/>
    <col min="17" max="16384" width="9.140625" style="1" customWidth="1"/>
  </cols>
  <sheetData>
    <row r="1" spans="1:19" ht="18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2.75">
      <c r="A3" s="43" t="s">
        <v>30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ht="15">
      <c r="A4" s="2" t="s">
        <v>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3"/>
      <c r="N4" s="3"/>
      <c r="O4" s="3"/>
      <c r="P4" s="3"/>
      <c r="Q4" s="3"/>
      <c r="R4" s="3"/>
      <c r="S4" s="3"/>
    </row>
    <row r="5" spans="1:19" ht="15">
      <c r="A5" s="2" t="s">
        <v>3</v>
      </c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3"/>
      <c r="N5" s="3"/>
      <c r="O5" s="3"/>
      <c r="P5" s="3"/>
      <c r="Q5" s="3"/>
      <c r="R5" s="3"/>
      <c r="S5" s="3"/>
    </row>
    <row r="6" spans="1:19" ht="15">
      <c r="A6" s="2" t="s">
        <v>4</v>
      </c>
      <c r="B6" s="3"/>
      <c r="C6" s="3"/>
      <c r="D6" s="3"/>
      <c r="E6" s="3"/>
      <c r="F6" s="4"/>
      <c r="G6" s="4"/>
      <c r="H6" s="4"/>
      <c r="I6" s="4"/>
      <c r="J6" s="4"/>
      <c r="K6" s="4"/>
      <c r="L6" s="4"/>
      <c r="M6" s="3"/>
      <c r="N6" s="3"/>
      <c r="O6" s="3"/>
      <c r="P6" s="3"/>
      <c r="Q6" s="3"/>
      <c r="R6" s="3"/>
      <c r="S6" s="3"/>
    </row>
    <row r="7" spans="1:19" ht="18" thickBot="1">
      <c r="A7" s="5" t="s">
        <v>5</v>
      </c>
      <c r="B7" s="3"/>
      <c r="C7" s="3"/>
      <c r="D7" s="3"/>
      <c r="E7" s="3"/>
      <c r="F7" s="4"/>
      <c r="G7" s="4"/>
      <c r="H7" s="4"/>
      <c r="I7" s="4"/>
      <c r="J7" s="4"/>
      <c r="K7" s="4"/>
      <c r="L7" s="4"/>
      <c r="M7" s="6"/>
      <c r="N7" s="7"/>
      <c r="O7" s="7"/>
      <c r="P7" s="7"/>
      <c r="R7" s="3"/>
      <c r="S7" s="3"/>
    </row>
    <row r="8" spans="1:19" ht="14.25" thickBot="1" thickTop="1">
      <c r="A8" s="3" t="s">
        <v>6</v>
      </c>
      <c r="B8" s="3"/>
      <c r="C8" s="3"/>
      <c r="D8" s="3"/>
      <c r="E8" s="3"/>
      <c r="F8" s="4"/>
      <c r="G8" s="4"/>
      <c r="H8" s="4"/>
      <c r="I8" s="4"/>
      <c r="J8" s="4" t="s">
        <v>7</v>
      </c>
      <c r="K8" s="4"/>
      <c r="L8" s="4"/>
      <c r="M8" s="8">
        <f>SUM(R11:R17)*4</f>
        <v>268</v>
      </c>
      <c r="N8" s="9"/>
      <c r="O8" s="9"/>
      <c r="P8" s="9"/>
      <c r="Q8" s="10"/>
      <c r="R8" s="11"/>
      <c r="S8" s="3"/>
    </row>
    <row r="9" spans="1:19" ht="21" thickTop="1">
      <c r="A9" s="7"/>
      <c r="B9" s="12"/>
      <c r="C9" s="13"/>
      <c r="D9" s="13"/>
      <c r="E9" s="14" t="s">
        <v>31</v>
      </c>
      <c r="F9" s="4" t="s">
        <v>32</v>
      </c>
      <c r="G9" s="4"/>
      <c r="H9" s="4"/>
      <c r="I9" s="4"/>
      <c r="J9" s="4" t="s">
        <v>33</v>
      </c>
      <c r="K9" s="4"/>
      <c r="L9" s="4"/>
      <c r="M9" s="3"/>
      <c r="N9" s="3"/>
      <c r="O9" s="3"/>
      <c r="P9" s="3"/>
      <c r="Q9" s="11"/>
      <c r="R9" s="3"/>
      <c r="S9" s="3"/>
    </row>
    <row r="10" spans="1:17" ht="39">
      <c r="A10" s="31" t="s">
        <v>11</v>
      </c>
      <c r="B10" s="32" t="s">
        <v>12</v>
      </c>
      <c r="C10" s="32" t="s">
        <v>45</v>
      </c>
      <c r="D10" s="33" t="s">
        <v>13</v>
      </c>
      <c r="E10" s="32" t="s">
        <v>44</v>
      </c>
      <c r="F10" s="32" t="s">
        <v>14</v>
      </c>
      <c r="G10" s="33" t="s">
        <v>34</v>
      </c>
      <c r="H10" s="33" t="s">
        <v>15</v>
      </c>
      <c r="I10" s="34" t="s">
        <v>16</v>
      </c>
      <c r="J10" s="34" t="s">
        <v>17</v>
      </c>
      <c r="K10" s="34" t="s">
        <v>18</v>
      </c>
      <c r="L10" s="34" t="s">
        <v>35</v>
      </c>
      <c r="M10" s="34" t="s">
        <v>19</v>
      </c>
      <c r="N10" s="34" t="s">
        <v>36</v>
      </c>
      <c r="O10" s="33" t="s">
        <v>20</v>
      </c>
      <c r="P10" s="33" t="s">
        <v>37</v>
      </c>
      <c r="Q10" s="33" t="s">
        <v>22</v>
      </c>
    </row>
    <row r="11" spans="1:18" ht="15">
      <c r="A11" s="18">
        <v>1</v>
      </c>
      <c r="B11" s="18">
        <v>81</v>
      </c>
      <c r="C11" s="18" t="str">
        <f>VLOOKUP($B11,'[1]Іменні заявки'!$A:$I,2,FALSE)</f>
        <v>Оларь Іван Сергійович</v>
      </c>
      <c r="D11" s="19" t="str">
        <f>VLOOKUP($B11,'[1]Іменні заявки'!$A:$I,7,FALSE)</f>
        <v>КМС</v>
      </c>
      <c r="E11" s="20" t="str">
        <f>VLOOKUP($B11,'[1]Іменні заявки'!$A:$I,4,FALSE)</f>
        <v>Глибоцький район</v>
      </c>
      <c r="F11" s="20" t="str">
        <f>VLOOKUP($B11,'[1]Іменні заявки'!$A:$I,3,FALSE)</f>
        <v>Глибоцький район</v>
      </c>
      <c r="G11" s="25">
        <f>VLOOKUP($B11,'[1]Іменні заявки'!$A:$I,5,FALSE)</f>
        <v>81</v>
      </c>
      <c r="H11" s="21">
        <f>VLOOKUP($B11,'[1]крос-хл.'!$B:$M,11,FALSE)</f>
        <v>0</v>
      </c>
      <c r="I11" s="22">
        <f>VLOOKUP($B11,'[1]орієнт-хл.'!$B:$K,9,FALSE)</f>
        <v>126.28173220507715</v>
      </c>
      <c r="J11" s="22">
        <f>VLOOKUP($B11,'[1]фігурка-хлоп'!$B:$T,19,FALSE)</f>
        <v>100</v>
      </c>
      <c r="K11" s="22">
        <f>VLOOKUP($B11,'[1]тріал-хлоп.'!$B:$K,10,FALSE)</f>
        <v>100</v>
      </c>
      <c r="L11" s="22">
        <f>VLOOKUP(B11,'[1]крос-хл.'!$B:$N,13,FALSE)</f>
        <v>101.50041220115418</v>
      </c>
      <c r="M11" s="22">
        <f aca="true" t="shared" si="0" ref="M11:M57">L11+K11+J11+I11</f>
        <v>427.78214440623134</v>
      </c>
      <c r="N11" s="35">
        <f>HOUR(M11)*3600+MINUTE(M11)*60+SECOND(M11)</f>
        <v>67577</v>
      </c>
      <c r="O11" s="23">
        <v>100</v>
      </c>
      <c r="P11" s="36" t="s">
        <v>23</v>
      </c>
      <c r="Q11" s="25">
        <v>1</v>
      </c>
      <c r="R11" s="26">
        <f aca="true" t="shared" si="1" ref="R11:R17">IF(D11="МС",100,IF(D11="КМС",30,IF(D11="І",10,IF(D11="ІІ",3,IF(D11="ІІІ",1)))))</f>
        <v>30</v>
      </c>
    </row>
    <row r="12" spans="1:18" ht="15">
      <c r="A12" s="18">
        <v>2</v>
      </c>
      <c r="B12" s="18">
        <v>83</v>
      </c>
      <c r="C12" s="18" t="str">
        <f>VLOOKUP($B12,'[1]Іменні заявки'!$A:$I,2,FALSE)</f>
        <v>Дулгер Мар’ян Валерійович</v>
      </c>
      <c r="D12" s="19" t="str">
        <f>VLOOKUP($B12,'[1]Іменні заявки'!$A:$I,7,FALSE)</f>
        <v>ІІ</v>
      </c>
      <c r="E12" s="20" t="str">
        <f>VLOOKUP($B12,'[1]Іменні заявки'!$A:$I,4,FALSE)</f>
        <v>Глибоцький район</v>
      </c>
      <c r="F12" s="20" t="str">
        <f>VLOOKUP($B12,'[1]Іменні заявки'!$A:$I,3,FALSE)</f>
        <v>Глибоцький район</v>
      </c>
      <c r="G12" s="25">
        <f>VLOOKUP($B12,'[1]Іменні заявки'!$A:$I,5,FALSE)</f>
        <v>83</v>
      </c>
      <c r="H12" s="21">
        <f>VLOOKUP($B12,'[1]крос-хл.'!$B:$M,11,FALSE)</f>
        <v>0</v>
      </c>
      <c r="I12" s="22">
        <f>VLOOKUP($B12,'[1]орієнт-хл.'!$B:$K,9,FALSE)</f>
        <v>120.55749128919861</v>
      </c>
      <c r="J12" s="22">
        <f>VLOOKUP($B12,'[1]фігурка-хлоп'!$B:$T,19,FALSE)</f>
        <v>116.58472631923958</v>
      </c>
      <c r="K12" s="22">
        <f>VLOOKUP($B12,'[1]тріал-хлоп.'!$B:$K,10,FALSE)</f>
        <v>111.01659751037343</v>
      </c>
      <c r="L12" s="22">
        <f>VLOOKUP(B12,'[1]крос-хл.'!$B:$N,13,FALSE)</f>
        <v>111.41975308641973</v>
      </c>
      <c r="M12" s="22">
        <f t="shared" si="0"/>
        <v>459.5785682052313</v>
      </c>
      <c r="N12" s="35">
        <f>HOUR(M12)*3600+MINUTE(M12)*60+SECOND(M12)</f>
        <v>49988</v>
      </c>
      <c r="O12" s="23">
        <f>M12/$M$11*100</f>
        <v>107.43285436635834</v>
      </c>
      <c r="P12" s="36" t="s">
        <v>23</v>
      </c>
      <c r="Q12" s="25">
        <v>2</v>
      </c>
      <c r="R12" s="26">
        <f t="shared" si="1"/>
        <v>3</v>
      </c>
    </row>
    <row r="13" spans="1:18" ht="15">
      <c r="A13" s="18">
        <v>3</v>
      </c>
      <c r="B13" s="18">
        <v>82</v>
      </c>
      <c r="C13" s="18" t="str">
        <f>VLOOKUP($B13,'[1]Іменні заявки'!$A:$I,2,FALSE)</f>
        <v>Фретеучан Денис Васильович</v>
      </c>
      <c r="D13" s="19" t="str">
        <f>VLOOKUP($B13,'[1]Іменні заявки'!$A:$I,7,FALSE)</f>
        <v>КМС</v>
      </c>
      <c r="E13" s="20" t="str">
        <f>VLOOKUP($B13,'[1]Іменні заявки'!$A:$I,4,FALSE)</f>
        <v>Глибоцький район</v>
      </c>
      <c r="F13" s="20" t="str">
        <f>VLOOKUP($B13,'[1]Іменні заявки'!$A:$I,3,FALSE)</f>
        <v>Глибоцький район</v>
      </c>
      <c r="G13" s="25">
        <f>VLOOKUP($B13,'[1]Іменні заявки'!$A:$I,5,FALSE)</f>
        <v>82</v>
      </c>
      <c r="H13" s="21">
        <f>VLOOKUP($B13,'[1]крос-хл.'!$B:$M,11,FALSE)</f>
        <v>0</v>
      </c>
      <c r="I13" s="22">
        <f>VLOOKUP($B13,'[1]орієнт-хл.'!$B:$K,9,FALSE)</f>
        <v>113.68840219014437</v>
      </c>
      <c r="J13" s="22">
        <f>VLOOKUP($B13,'[1]фігурка-хлоп'!$B:$T,19,FALSE)</f>
        <v>124.87708947885936</v>
      </c>
      <c r="K13" s="22">
        <f>VLOOKUP($B13,'[1]тріал-хлоп.'!$B:$K,10,FALSE)</f>
        <v>120.53941908713695</v>
      </c>
      <c r="L13" s="22">
        <f>VLOOKUP(B13,'[1]крос-хл.'!$B:$N,13,FALSE)</f>
        <v>103.83365821962312</v>
      </c>
      <c r="M13" s="22">
        <f t="shared" si="0"/>
        <v>462.9385689757638</v>
      </c>
      <c r="N13" s="35">
        <f aca="true" t="shared" si="2" ref="N13:N57">HOUR(M13)*3600+MINUTE(M13)*60+SECOND(M13)</f>
        <v>81092</v>
      </c>
      <c r="O13" s="23">
        <f aca="true" t="shared" si="3" ref="O13:O57">M13/$M$11*100</f>
        <v>108.21830107433077</v>
      </c>
      <c r="P13" s="36" t="s">
        <v>23</v>
      </c>
      <c r="Q13" s="25">
        <v>3</v>
      </c>
      <c r="R13" s="26">
        <f t="shared" si="1"/>
        <v>30</v>
      </c>
    </row>
    <row r="14" spans="1:18" ht="15">
      <c r="A14" s="18">
        <v>4</v>
      </c>
      <c r="B14" s="18">
        <v>96</v>
      </c>
      <c r="C14" s="18" t="str">
        <f>VLOOKUP($B14,'[1]Іменні заявки'!$A:$I,2,FALSE)</f>
        <v>Марівцан Руслан Сергійович</v>
      </c>
      <c r="D14" s="19" t="str">
        <f>VLOOKUP($B14,'[1]Іменні заявки'!$A:$I,7,FALSE)</f>
        <v>ІІІ</v>
      </c>
      <c r="E14" s="20" t="str">
        <f>VLOOKUP($B14,'[1]Іменні заявки'!$A:$I,4,FALSE)</f>
        <v>Глибоцький район</v>
      </c>
      <c r="F14" s="20" t="str">
        <f>VLOOKUP($B14,'[1]Іменні заявки'!$A:$I,3,FALSE)</f>
        <v>Глибоцький ЦТКСЕУМ</v>
      </c>
      <c r="G14" s="25">
        <f>VLOOKUP($B14,'[1]Іменні заявки'!$A:$I,5,FALSE)</f>
        <v>96</v>
      </c>
      <c r="H14" s="21">
        <f>VLOOKUP($B14,'[1]крос-хл.'!$B:$M,11,FALSE)</f>
        <v>0</v>
      </c>
      <c r="I14" s="22">
        <f>VLOOKUP($B14,'[1]орієнт-хл.'!$B:$K,9,FALSE)</f>
        <v>165.50522648083623</v>
      </c>
      <c r="J14" s="22">
        <f>VLOOKUP($B14,'[1]фігурка-хлоп'!$B:$T,19,FALSE)</f>
        <v>111.66830547361516</v>
      </c>
      <c r="K14" s="22">
        <f>VLOOKUP($B14,'[1]тріал-хлоп.'!$B:$K,10,FALSE)</f>
        <v>103.54771784232364</v>
      </c>
      <c r="L14" s="22">
        <f>VLOOKUP(B14,'[1]крос-хл.'!$B:$N,13,FALSE)</f>
        <v>100</v>
      </c>
      <c r="M14" s="22">
        <f t="shared" si="0"/>
        <v>480.72124979677506</v>
      </c>
      <c r="N14" s="35">
        <f t="shared" si="2"/>
        <v>62316</v>
      </c>
      <c r="O14" s="23">
        <f t="shared" si="3"/>
        <v>112.37524896323667</v>
      </c>
      <c r="P14" s="36" t="s">
        <v>23</v>
      </c>
      <c r="Q14" s="25">
        <v>4</v>
      </c>
      <c r="R14" s="26">
        <f t="shared" si="1"/>
        <v>1</v>
      </c>
    </row>
    <row r="15" spans="1:18" ht="15">
      <c r="A15" s="18">
        <v>5</v>
      </c>
      <c r="B15" s="18">
        <v>42</v>
      </c>
      <c r="C15" s="18" t="str">
        <f>VLOOKUP($B15,'[1]Іменні заявки'!$A:$I,2,FALSE)</f>
        <v>Довбуш Іван Іванович</v>
      </c>
      <c r="D15" s="19" t="str">
        <f>VLOOKUP($B15,'[1]Іменні заявки'!$A:$I,7,FALSE)</f>
        <v>ІІІ</v>
      </c>
      <c r="E15" s="20" t="str">
        <f>VLOOKUP($B15,'[1]Іменні заявки'!$A:$I,4,FALSE)</f>
        <v>Путильський район</v>
      </c>
      <c r="F15" s="20" t="str">
        <f>VLOOKUP($B15,'[1]Іменні заявки'!$A:$I,3,FALSE)</f>
        <v>Путильський район</v>
      </c>
      <c r="G15" s="25">
        <f>VLOOKUP($B15,'[1]Іменні заявки'!$A:$I,5,FALSE)</f>
        <v>42</v>
      </c>
      <c r="H15" s="21">
        <f>VLOOKUP($B15,'[1]крос-хл.'!$B:$M,11,FALSE)</f>
        <v>0</v>
      </c>
      <c r="I15" s="22">
        <f>VLOOKUP($B15,'[1]орієнт-хл.'!$B:$K,9,FALSE)</f>
        <v>139.37282229965157</v>
      </c>
      <c r="J15" s="22">
        <f>VLOOKUP($B15,'[1]фігурка-хлоп'!$B:$T,19,FALSE)</f>
        <v>106.65355621107832</v>
      </c>
      <c r="K15" s="22">
        <f>VLOOKUP($B15,'[1]тріал-хлоп.'!$B:$K,10,FALSE)</f>
        <v>120.68464730290458</v>
      </c>
      <c r="L15" s="22">
        <f>VLOOKUP(B15,'[1]крос-хл.'!$B:$N,13,FALSE)</f>
        <v>118.79467186484732</v>
      </c>
      <c r="M15" s="22">
        <f t="shared" si="0"/>
        <v>485.50569767848185</v>
      </c>
      <c r="N15" s="35">
        <f t="shared" si="2"/>
        <v>43692</v>
      </c>
      <c r="O15" s="23">
        <f t="shared" si="3"/>
        <v>113.49367990858332</v>
      </c>
      <c r="P15" s="36" t="s">
        <v>23</v>
      </c>
      <c r="Q15" s="25">
        <v>5</v>
      </c>
      <c r="R15" s="26">
        <f t="shared" si="1"/>
        <v>1</v>
      </c>
    </row>
    <row r="16" spans="1:18" ht="15">
      <c r="A16" s="18">
        <v>6</v>
      </c>
      <c r="B16" s="18">
        <v>74</v>
      </c>
      <c r="C16" s="18" t="str">
        <f>VLOOKUP($B16,'[1]Іменні заявки'!$A:$I,2,FALSE)</f>
        <v>Вітюк Ілля Георгійович</v>
      </c>
      <c r="D16" s="19" t="str">
        <f>VLOOKUP($B16,'[1]Іменні заявки'!$A:$I,7,FALSE)</f>
        <v>ІІІ</v>
      </c>
      <c r="E16" s="20" t="str">
        <f>VLOOKUP($B16,'[1]Іменні заявки'!$A:$I,4,FALSE)</f>
        <v>Сторожинецький район</v>
      </c>
      <c r="F16" s="20" t="str">
        <f>VLOOKUP($B16,'[1]Іменні заявки'!$A:$I,3,FALSE)</f>
        <v>Сторожинецький район</v>
      </c>
      <c r="G16" s="25">
        <f>VLOOKUP($B16,'[1]Іменні заявки'!$A:$I,5,FALSE)</f>
        <v>74</v>
      </c>
      <c r="H16" s="21">
        <f>VLOOKUP($B16,'[1]крос-хл.'!$B:$M,11,FALSE)</f>
        <v>0</v>
      </c>
      <c r="I16" s="22">
        <f>VLOOKUP($B16,'[1]орієнт-хл.'!$B:$K,9,FALSE)</f>
        <v>120.8561473369836</v>
      </c>
      <c r="J16" s="22">
        <f>VLOOKUP($B16,'[1]фігурка-хлоп'!$B:$T,19,FALSE)</f>
        <v>107.89904949196985</v>
      </c>
      <c r="K16" s="22">
        <f>VLOOKUP($B16,'[1]тріал-хлоп.'!$B:$K,10,FALSE)</f>
        <v>138.98340248962657</v>
      </c>
      <c r="L16" s="22">
        <f>VLOOKUP(B16,'[1]крос-хл.'!$B:$N,13,FALSE)</f>
        <v>117.85250162443145</v>
      </c>
      <c r="M16" s="22">
        <f t="shared" si="0"/>
        <v>485.5911009430115</v>
      </c>
      <c r="N16" s="35">
        <f t="shared" si="2"/>
        <v>51071</v>
      </c>
      <c r="O16" s="23">
        <f t="shared" si="3"/>
        <v>113.51364410429518</v>
      </c>
      <c r="P16" s="36" t="s">
        <v>23</v>
      </c>
      <c r="Q16" s="25">
        <v>6</v>
      </c>
      <c r="R16" s="26">
        <f t="shared" si="1"/>
        <v>1</v>
      </c>
    </row>
    <row r="17" spans="1:18" ht="15">
      <c r="A17" s="18">
        <v>7</v>
      </c>
      <c r="B17" s="18">
        <v>53</v>
      </c>
      <c r="C17" s="18" t="str">
        <f>VLOOKUP($B17,'[1]Іменні заявки'!$A:$I,2,FALSE)</f>
        <v>Падурій Авель</v>
      </c>
      <c r="D17" s="19" t="str">
        <f>VLOOKUP($B17,'[1]Іменні заявки'!$A:$I,7,FALSE)</f>
        <v>ІІІ</v>
      </c>
      <c r="E17" s="20" t="str">
        <f>VLOOKUP($B17,'[1]Іменні заявки'!$A:$I,4,FALSE)</f>
        <v>Новоселицький район</v>
      </c>
      <c r="F17" s="20" t="str">
        <f>VLOOKUP($B17,'[1]Іменні заявки'!$A:$I,3,FALSE)</f>
        <v>Новоселицький район</v>
      </c>
      <c r="G17" s="25">
        <f>VLOOKUP($B17,'[1]Іменні заявки'!$A:$I,5,FALSE)</f>
        <v>53</v>
      </c>
      <c r="H17" s="21">
        <f>VLOOKUP($B17,'[1]крос-хл.'!$B:$M,11,FALSE)</f>
        <v>0</v>
      </c>
      <c r="I17" s="22">
        <f>VLOOKUP($B17,'[1]орієнт-хл.'!$B:$K,9,FALSE)</f>
        <v>118.2677949228472</v>
      </c>
      <c r="J17" s="22">
        <f>VLOOKUP($B17,'[1]фігурка-хлоп'!$B:$T,19,FALSE)</f>
        <v>126.9419862340216</v>
      </c>
      <c r="K17" s="22">
        <f>VLOOKUP($B17,'[1]тріал-хлоп.'!$B:$K,10,FALSE)</f>
        <v>120.04149377593363</v>
      </c>
      <c r="L17" s="22">
        <f>VLOOKUP(B17,'[1]крос-хл.'!$B:$N,13,FALSE)</f>
        <v>123.76543209876543</v>
      </c>
      <c r="M17" s="22">
        <f t="shared" si="0"/>
        <v>489.0167070315679</v>
      </c>
      <c r="N17" s="35">
        <f t="shared" si="2"/>
        <v>1443</v>
      </c>
      <c r="O17" s="23">
        <f t="shared" si="3"/>
        <v>114.31442696383019</v>
      </c>
      <c r="P17" s="36" t="s">
        <v>23</v>
      </c>
      <c r="Q17" s="25">
        <v>7</v>
      </c>
      <c r="R17" s="26">
        <f t="shared" si="1"/>
        <v>1</v>
      </c>
    </row>
    <row r="18" spans="1:17" ht="15">
      <c r="A18" s="18">
        <v>8</v>
      </c>
      <c r="B18" s="18">
        <v>41</v>
      </c>
      <c r="C18" s="18" t="str">
        <f>VLOOKUP($B18,'[1]Іменні заявки'!$A:$I,2,FALSE)</f>
        <v>Федюк Борис Васильович</v>
      </c>
      <c r="D18" s="19" t="str">
        <f>VLOOKUP($B18,'[1]Іменні заявки'!$A:$I,7,FALSE)</f>
        <v>ІІІ</v>
      </c>
      <c r="E18" s="20" t="str">
        <f>VLOOKUP($B18,'[1]Іменні заявки'!$A:$I,4,FALSE)</f>
        <v>Путильський район</v>
      </c>
      <c r="F18" s="20" t="str">
        <f>VLOOKUP($B18,'[1]Іменні заявки'!$A:$I,3,FALSE)</f>
        <v>Путильський район</v>
      </c>
      <c r="G18" s="25">
        <f>VLOOKUP($B18,'[1]Іменні заявки'!$A:$I,5,FALSE)</f>
        <v>41</v>
      </c>
      <c r="H18" s="21">
        <f>VLOOKUP($B18,'[1]крос-хл.'!$B:$M,11,FALSE)</f>
        <v>0</v>
      </c>
      <c r="I18" s="22">
        <f>VLOOKUP($B18,'[1]орієнт-хл.'!$B:$K,9,FALSE)</f>
        <v>157.14285714285717</v>
      </c>
      <c r="J18" s="22">
        <f>VLOOKUP($B18,'[1]фігурка-хлоп'!$B:$T,19,FALSE)</f>
        <v>103.47427073090788</v>
      </c>
      <c r="K18" s="22">
        <f>VLOOKUP($B18,'[1]тріал-хлоп.'!$B:$K,10,FALSE)</f>
        <v>124.25311203319502</v>
      </c>
      <c r="L18" s="22">
        <f>VLOOKUP(B18,'[1]крос-хл.'!$B:$N,13,FALSE)</f>
        <v>119.89928525016242</v>
      </c>
      <c r="M18" s="22">
        <f t="shared" si="0"/>
        <v>504.7695251571225</v>
      </c>
      <c r="N18" s="35">
        <f t="shared" si="2"/>
        <v>66487</v>
      </c>
      <c r="O18" s="23">
        <f t="shared" si="3"/>
        <v>117.99686633899853</v>
      </c>
      <c r="P18" s="36" t="s">
        <v>23</v>
      </c>
      <c r="Q18" s="25">
        <v>8</v>
      </c>
    </row>
    <row r="19" spans="1:17" ht="15">
      <c r="A19" s="18">
        <v>9</v>
      </c>
      <c r="B19" s="18">
        <v>43</v>
      </c>
      <c r="C19" s="18" t="str">
        <f>VLOOKUP($B19,'[1]Іменні заявки'!$A:$I,2,FALSE)</f>
        <v>Торак Сергій Анатолійович </v>
      </c>
      <c r="D19" s="19" t="str">
        <f>VLOOKUP($B19,'[1]Іменні заявки'!$A:$I,7,FALSE)</f>
        <v>ІІІ</v>
      </c>
      <c r="E19" s="20" t="str">
        <f>VLOOKUP($B19,'[1]Іменні заявки'!$A:$I,4,FALSE)</f>
        <v>Путильський район</v>
      </c>
      <c r="F19" s="20" t="str">
        <f>VLOOKUP($B19,'[1]Іменні заявки'!$A:$I,3,FALSE)</f>
        <v>Путильський район</v>
      </c>
      <c r="G19" s="25">
        <f>VLOOKUP($B19,'[1]Іменні заявки'!$A:$I,5,FALSE)</f>
        <v>43</v>
      </c>
      <c r="H19" s="21">
        <f>VLOOKUP($B19,'[1]крос-хл.'!$B:$M,11,FALSE)</f>
        <v>0</v>
      </c>
      <c r="I19" s="22">
        <f>VLOOKUP($B19,'[1]орієнт-хл.'!$B:$K,9,FALSE)</f>
        <v>128.12344449975112</v>
      </c>
      <c r="J19" s="22">
        <f>VLOOKUP($B19,'[1]фігурка-хлоп'!$B:$T,19,FALSE)</f>
        <v>146.60766961651913</v>
      </c>
      <c r="K19" s="22">
        <f>VLOOKUP($B19,'[1]тріал-хлоп.'!$B:$K,10,FALSE)</f>
        <v>115.45643153526972</v>
      </c>
      <c r="L19" s="22">
        <f>VLOOKUP(B19,'[1]крос-хл.'!$B:$N,13,FALSE)</f>
        <v>123.96036387264458</v>
      </c>
      <c r="M19" s="22">
        <f t="shared" si="0"/>
        <v>514.1479095241846</v>
      </c>
      <c r="N19" s="35">
        <f t="shared" si="2"/>
        <v>12779</v>
      </c>
      <c r="O19" s="23">
        <f t="shared" si="3"/>
        <v>120.18919355267394</v>
      </c>
      <c r="P19" s="36" t="s">
        <v>23</v>
      </c>
      <c r="Q19" s="25">
        <v>9</v>
      </c>
    </row>
    <row r="20" spans="1:17" ht="15">
      <c r="A20" s="18">
        <v>10</v>
      </c>
      <c r="B20" s="18">
        <v>23</v>
      </c>
      <c r="C20" s="18" t="str">
        <f>VLOOKUP($B20,'[1]Іменні заявки'!$A:$I,2,FALSE)</f>
        <v>Кушнірюк Богдан Ігорович</v>
      </c>
      <c r="D20" s="19" t="str">
        <f>VLOOKUP($B20,'[1]Іменні заявки'!$A:$I,7,FALSE)</f>
        <v>ІІІ</v>
      </c>
      <c r="E20" s="20" t="str">
        <f>VLOOKUP($B20,'[1]Іменні заявки'!$A:$I,4,FALSE)</f>
        <v>м.Чернівці</v>
      </c>
      <c r="F20" s="20" t="str">
        <f>VLOOKUP($B20,'[1]Іменні заявки'!$A:$I,3,FALSE)</f>
        <v>м.Чернівці</v>
      </c>
      <c r="G20" s="25">
        <f>VLOOKUP($B20,'[1]Іменні заявки'!$A:$I,5,FALSE)</f>
        <v>23</v>
      </c>
      <c r="H20" s="21">
        <f>VLOOKUP($B20,'[1]крос-хл.'!$B:$M,11,FALSE)</f>
        <v>0</v>
      </c>
      <c r="I20" s="22">
        <f>VLOOKUP($B20,'[1]орієнт-хл.'!$B:$K,9,FALSE)</f>
        <v>102.73768043802889</v>
      </c>
      <c r="J20" s="22">
        <f>VLOOKUP($B20,'[1]фігурка-хлоп'!$B:$T,19,FALSE)</f>
        <v>178.6627335299901</v>
      </c>
      <c r="K20" s="22">
        <f>VLOOKUP($B20,'[1]тріал-хлоп.'!$B:$K,10,FALSE)</f>
        <v>123.46473029045643</v>
      </c>
      <c r="L20" s="22">
        <f>VLOOKUP(B20,'[1]крос-хл.'!$B:$N,13,FALSE)</f>
        <v>118.55100714749838</v>
      </c>
      <c r="M20" s="22">
        <f t="shared" si="0"/>
        <v>523.4161514059738</v>
      </c>
      <c r="N20" s="35">
        <f t="shared" si="2"/>
        <v>35955</v>
      </c>
      <c r="O20" s="23">
        <f t="shared" si="3"/>
        <v>122.35577343521058</v>
      </c>
      <c r="P20" s="36" t="s">
        <v>23</v>
      </c>
      <c r="Q20" s="25">
        <v>10</v>
      </c>
    </row>
    <row r="21" spans="1:17" ht="15">
      <c r="A21" s="18">
        <v>11</v>
      </c>
      <c r="B21" s="18">
        <v>84</v>
      </c>
      <c r="C21" s="18" t="str">
        <f>VLOOKUP($B21,'[1]Іменні заявки'!$A:$I,2,FALSE)</f>
        <v>Гринку Маріус Костянтинович</v>
      </c>
      <c r="D21" s="19" t="str">
        <f>VLOOKUP($B21,'[1]Іменні заявки'!$A:$I,7,FALSE)</f>
        <v>ІІ</v>
      </c>
      <c r="E21" s="20" t="str">
        <f>VLOOKUP($B21,'[1]Іменні заявки'!$A:$I,4,FALSE)</f>
        <v>Глибоцький район</v>
      </c>
      <c r="F21" s="20" t="str">
        <f>VLOOKUP($B21,'[1]Іменні заявки'!$A:$I,3,FALSE)</f>
        <v>Глибоцький район</v>
      </c>
      <c r="G21" s="25">
        <f>VLOOKUP($B21,'[1]Іменні заявки'!$A:$I,5,FALSE)</f>
        <v>84</v>
      </c>
      <c r="H21" s="21">
        <f>VLOOKUP($B21,'[1]крос-хл.'!$B:$M,11,FALSE)</f>
        <v>0</v>
      </c>
      <c r="I21" s="22">
        <f>VLOOKUP($B21,'[1]орієнт-хл.'!$B:$K,9,FALSE)</f>
        <v>161.37381781981085</v>
      </c>
      <c r="J21" s="22">
        <f>VLOOKUP($B21,'[1]фігурка-хлоп'!$B:$T,19,FALSE)</f>
        <v>141.88790560471972</v>
      </c>
      <c r="K21" s="22">
        <f>VLOOKUP($B21,'[1]тріал-хлоп.'!$B:$K,10,FALSE)</f>
        <v>111.34854771784232</v>
      </c>
      <c r="L21" s="22">
        <f>VLOOKUP(B21,'[1]крос-хл.'!$B:$N,13,FALSE)</f>
        <v>112.5243664717349</v>
      </c>
      <c r="M21" s="22">
        <f t="shared" si="0"/>
        <v>527.1346376141078</v>
      </c>
      <c r="N21" s="35">
        <f t="shared" si="2"/>
        <v>11633</v>
      </c>
      <c r="O21" s="23">
        <f t="shared" si="3"/>
        <v>123.22502107837607</v>
      </c>
      <c r="P21" s="36" t="s">
        <v>23</v>
      </c>
      <c r="Q21" s="25">
        <v>11</v>
      </c>
    </row>
    <row r="22" spans="1:17" ht="15">
      <c r="A22" s="18">
        <v>12</v>
      </c>
      <c r="B22" s="18">
        <v>75</v>
      </c>
      <c r="C22" s="18" t="str">
        <f>VLOOKUP($B22,'[1]Іменні заявки'!$A:$I,2,FALSE)</f>
        <v>Бока Георгій Васильович</v>
      </c>
      <c r="D22" s="19" t="str">
        <f>VLOOKUP($B22,'[1]Іменні заявки'!$A:$I,7,FALSE)</f>
        <v>ІІІ</v>
      </c>
      <c r="E22" s="20" t="str">
        <f>VLOOKUP($B22,'[1]Іменні заявки'!$A:$I,4,FALSE)</f>
        <v>Сторожинецький район</v>
      </c>
      <c r="F22" s="20" t="str">
        <f>VLOOKUP($B22,'[1]Іменні заявки'!$A:$I,3,FALSE)</f>
        <v>Сторожинецький район</v>
      </c>
      <c r="G22" s="25">
        <f>VLOOKUP($B22,'[1]Іменні заявки'!$A:$I,5,FALSE)</f>
        <v>75</v>
      </c>
      <c r="H22" s="21">
        <f>VLOOKUP($B22,'[1]крос-хл.'!$B:$M,11,FALSE)</f>
        <v>0</v>
      </c>
      <c r="I22" s="22">
        <f>VLOOKUP($B22,'[1]орієнт-хл.'!$B:$K,9,FALSE)</f>
        <v>157.1926331508213</v>
      </c>
      <c r="J22" s="22">
        <f>VLOOKUP($B22,'[1]фігурка-хлоп'!$B:$T,19,FALSE)</f>
        <v>119.27236971484756</v>
      </c>
      <c r="K22" s="22">
        <f>VLOOKUP($B22,'[1]тріал-хлоп.'!$B:$K,10,FALSE)</f>
        <v>136.43153526970954</v>
      </c>
      <c r="L22" s="22">
        <f>VLOOKUP(B22,'[1]крос-хл.'!$B:$N,13,FALSE)</f>
        <v>128.4600389863548</v>
      </c>
      <c r="M22" s="22">
        <f t="shared" si="0"/>
        <v>541.3565771217333</v>
      </c>
      <c r="N22" s="35">
        <f t="shared" si="2"/>
        <v>30808</v>
      </c>
      <c r="O22" s="23">
        <f t="shared" si="3"/>
        <v>126.54959637764804</v>
      </c>
      <c r="P22" s="36" t="s">
        <v>23</v>
      </c>
      <c r="Q22" s="25">
        <v>12</v>
      </c>
    </row>
    <row r="23" spans="1:17" ht="15">
      <c r="A23" s="18">
        <v>13</v>
      </c>
      <c r="B23" s="18">
        <v>25</v>
      </c>
      <c r="C23" s="18" t="str">
        <f>VLOOKUP($B23,'[1]Іменні заявки'!$A:$I,2,FALSE)</f>
        <v>Михайлюк Олександр Михайлович</v>
      </c>
      <c r="D23" s="19" t="str">
        <f>VLOOKUP($B23,'[1]Іменні заявки'!$A:$I,7,FALSE)</f>
        <v>ІІІ</v>
      </c>
      <c r="E23" s="20" t="str">
        <f>VLOOKUP($B23,'[1]Іменні заявки'!$A:$I,4,FALSE)</f>
        <v>м.Чернівці</v>
      </c>
      <c r="F23" s="20" t="str">
        <f>VLOOKUP($B23,'[1]Іменні заявки'!$A:$I,3,FALSE)</f>
        <v>м.Чернівці</v>
      </c>
      <c r="G23" s="25">
        <f>VLOOKUP($B23,'[1]Іменні заявки'!$A:$I,5,FALSE)</f>
        <v>25</v>
      </c>
      <c r="H23" s="21">
        <f>VLOOKUP($B23,'[1]крос-хл.'!$B:$M,11,FALSE)</f>
        <v>0</v>
      </c>
      <c r="I23" s="22">
        <f>VLOOKUP($B23,'[1]орієнт-хл.'!$B:$K,9,FALSE)</f>
        <v>117.96913887506224</v>
      </c>
      <c r="J23" s="22">
        <f>VLOOKUP($B23,'[1]фігурка-хлоп'!$B:$T,19,FALSE)</f>
        <v>206.8174369059324</v>
      </c>
      <c r="K23" s="22">
        <f>VLOOKUP($B23,'[1]тріал-хлоп.'!$B:$K,10,FALSE)</f>
        <v>108.87966804979253</v>
      </c>
      <c r="L23" s="22">
        <f>VLOOKUP(B23,'[1]крос-хл.'!$B:$N,13,FALSE)</f>
        <v>112.21572449642623</v>
      </c>
      <c r="M23" s="22">
        <f t="shared" si="0"/>
        <v>545.8819683272134</v>
      </c>
      <c r="N23" s="35">
        <f t="shared" si="2"/>
        <v>76202</v>
      </c>
      <c r="O23" s="23">
        <f t="shared" si="3"/>
        <v>127.60746923762012</v>
      </c>
      <c r="P23" s="36" t="s">
        <v>23</v>
      </c>
      <c r="Q23" s="25">
        <v>13</v>
      </c>
    </row>
    <row r="24" spans="1:17" ht="15">
      <c r="A24" s="18">
        <v>14</v>
      </c>
      <c r="B24" s="18">
        <v>123</v>
      </c>
      <c r="C24" s="18" t="str">
        <f>VLOOKUP($B24,'[1]Іменні заявки'!$A:$I,2,FALSE)</f>
        <v>Федорюк Павло Іванович</v>
      </c>
      <c r="D24" s="19">
        <f>VLOOKUP($B24,'[1]Іменні заявки'!$A:$I,7,FALSE)</f>
        <v>0</v>
      </c>
      <c r="E24" s="20" t="str">
        <f>VLOOKUP($B24,'[1]Іменні заявки'!$A:$I,4,FALSE)</f>
        <v>Кіцманський район</v>
      </c>
      <c r="F24" s="20" t="str">
        <f>VLOOKUP($B24,'[1]Іменні заявки'!$A:$I,3,FALSE)</f>
        <v>Кіцманський район</v>
      </c>
      <c r="G24" s="25">
        <f>VLOOKUP($B24,'[1]Іменні заявки'!$A:$I,5,FALSE)</f>
        <v>123</v>
      </c>
      <c r="H24" s="21">
        <f>VLOOKUP($B24,'[1]крос-хл.'!$B:$M,11,FALSE)</f>
        <v>0</v>
      </c>
      <c r="I24" s="22">
        <f>VLOOKUP($B24,'[1]орієнт-хл.'!$B:$K,9,FALSE)</f>
        <v>119.96017919362868</v>
      </c>
      <c r="J24" s="22">
        <f>VLOOKUP($B24,'[1]фігурка-хлоп'!$B:$T,19,FALSE)</f>
        <v>190.75712881022608</v>
      </c>
      <c r="K24" s="22">
        <f>VLOOKUP($B24,'[1]тріал-хлоп.'!$B:$K,10,FALSE)</f>
        <v>111.99170124481329</v>
      </c>
      <c r="L24" s="22">
        <f>VLOOKUP(B24,'[1]крос-хл.'!$B:$N,13,FALSE)</f>
        <v>123.635477582846</v>
      </c>
      <c r="M24" s="22">
        <f t="shared" si="0"/>
        <v>546.3444868315141</v>
      </c>
      <c r="N24" s="35">
        <f t="shared" si="2"/>
        <v>29764</v>
      </c>
      <c r="O24" s="23">
        <f t="shared" si="3"/>
        <v>127.7155893427598</v>
      </c>
      <c r="P24" s="36" t="s">
        <v>23</v>
      </c>
      <c r="Q24" s="25">
        <v>14</v>
      </c>
    </row>
    <row r="25" spans="1:17" ht="15">
      <c r="A25" s="18">
        <v>15</v>
      </c>
      <c r="B25" s="18">
        <v>52</v>
      </c>
      <c r="C25" s="18" t="str">
        <f>VLOOKUP($B25,'[1]Іменні заявки'!$A:$I,2,FALSE)</f>
        <v>Геба Дмитро</v>
      </c>
      <c r="D25" s="19" t="str">
        <f>VLOOKUP($B25,'[1]Іменні заявки'!$A:$I,7,FALSE)</f>
        <v>ІІ</v>
      </c>
      <c r="E25" s="20" t="str">
        <f>VLOOKUP($B25,'[1]Іменні заявки'!$A:$I,4,FALSE)</f>
        <v>Новоселицький район</v>
      </c>
      <c r="F25" s="20" t="str">
        <f>VLOOKUP($B25,'[1]Іменні заявки'!$A:$I,3,FALSE)</f>
        <v>Новоселицький район</v>
      </c>
      <c r="G25" s="25">
        <f>VLOOKUP($B25,'[1]Іменні заявки'!$A:$I,5,FALSE)</f>
        <v>52</v>
      </c>
      <c r="H25" s="21">
        <f>VLOOKUP($B25,'[1]крос-хл.'!$B:$M,11,FALSE)</f>
        <v>0</v>
      </c>
      <c r="I25" s="22">
        <f>VLOOKUP($B25,'[1]орієнт-хл.'!$B:$K,9,FALSE)</f>
        <v>183.07615729218517</v>
      </c>
      <c r="J25" s="22">
        <f>VLOOKUP($B25,'[1]фігурка-хлоп'!$B:$T,19,FALSE)</f>
        <v>116.09308423467715</v>
      </c>
      <c r="K25" s="22">
        <f>VLOOKUP($B25,'[1]тріал-хлоп.'!$B:$K,10,FALSE)</f>
        <v>128.0082987551867</v>
      </c>
      <c r="L25" s="22">
        <f>VLOOKUP(B25,'[1]крос-хл.'!$B:$N,13,FALSE)</f>
        <v>120.58154645873947</v>
      </c>
      <c r="M25" s="22">
        <f t="shared" si="0"/>
        <v>547.7590867407885</v>
      </c>
      <c r="N25" s="35">
        <f t="shared" si="2"/>
        <v>65585</v>
      </c>
      <c r="O25" s="23">
        <f t="shared" si="3"/>
        <v>128.04627166033006</v>
      </c>
      <c r="P25" s="36" t="s">
        <v>23</v>
      </c>
      <c r="Q25" s="25">
        <v>15</v>
      </c>
    </row>
    <row r="26" spans="1:17" ht="15">
      <c r="A26" s="18">
        <v>16</v>
      </c>
      <c r="B26" s="18">
        <v>24</v>
      </c>
      <c r="C26" s="18" t="str">
        <f>VLOOKUP($B26,'[1]Іменні заявки'!$A:$I,2,FALSE)</f>
        <v>Лещинский Максим Костянтинович</v>
      </c>
      <c r="D26" s="19" t="str">
        <f>VLOOKUP($B26,'[1]Іменні заявки'!$A:$I,7,FALSE)</f>
        <v>ІІІ</v>
      </c>
      <c r="E26" s="20" t="str">
        <f>VLOOKUP($B26,'[1]Іменні заявки'!$A:$I,4,FALSE)</f>
        <v>м.Чернівці</v>
      </c>
      <c r="F26" s="20" t="str">
        <f>VLOOKUP($B26,'[1]Іменні заявки'!$A:$I,3,FALSE)</f>
        <v>м.Чернівці</v>
      </c>
      <c r="G26" s="25">
        <f>VLOOKUP($B26,'[1]Іменні заявки'!$A:$I,5,FALSE)</f>
        <v>24</v>
      </c>
      <c r="H26" s="21">
        <f>VLOOKUP($B26,'[1]крос-хл.'!$B:$M,11,FALSE)</f>
        <v>0</v>
      </c>
      <c r="I26" s="22">
        <f>VLOOKUP($B26,'[1]орієнт-хл.'!$B:$K,9,FALSE)</f>
        <v>100</v>
      </c>
      <c r="J26" s="22">
        <f>VLOOKUP($B26,'[1]фігурка-хлоп'!$B:$T,19,FALSE)</f>
        <v>214.22484431333984</v>
      </c>
      <c r="K26" s="22">
        <f>VLOOKUP($B26,'[1]тріал-хлоп.'!$B:$K,10,FALSE)</f>
        <v>117.38589211618257</v>
      </c>
      <c r="L26" s="22">
        <f>VLOOKUP(B26,'[1]крос-хл.'!$B:$N,13,FALSE)</f>
        <v>117.04028589993503</v>
      </c>
      <c r="M26" s="22">
        <f t="shared" si="0"/>
        <v>548.6510223294574</v>
      </c>
      <c r="N26" s="35">
        <f t="shared" si="2"/>
        <v>56248</v>
      </c>
      <c r="O26" s="23">
        <f t="shared" si="3"/>
        <v>128.25477395532582</v>
      </c>
      <c r="P26" s="36" t="s">
        <v>23</v>
      </c>
      <c r="Q26" s="25">
        <v>16</v>
      </c>
    </row>
    <row r="27" spans="1:17" ht="15">
      <c r="A27" s="18">
        <v>17</v>
      </c>
      <c r="B27" s="18">
        <v>93</v>
      </c>
      <c r="C27" s="18" t="str">
        <f>VLOOKUP($B27,'[1]Іменні заявки'!$A:$I,2,FALSE)</f>
        <v>Іліюк Іонуць-Дануць Георгійович</v>
      </c>
      <c r="D27" s="19" t="str">
        <f>VLOOKUP($B27,'[1]Іменні заявки'!$A:$I,7,FALSE)</f>
        <v>ІІІ</v>
      </c>
      <c r="E27" s="20" t="str">
        <f>VLOOKUP($B27,'[1]Іменні заявки'!$A:$I,4,FALSE)</f>
        <v>Глибоцький район</v>
      </c>
      <c r="F27" s="20" t="str">
        <f>VLOOKUP($B27,'[1]Іменні заявки'!$A:$I,3,FALSE)</f>
        <v>Глибоцький ЦТКСЕУМ</v>
      </c>
      <c r="G27" s="25">
        <f>VLOOKUP($B27,'[1]Іменні заявки'!$A:$I,5,FALSE)</f>
        <v>93</v>
      </c>
      <c r="H27" s="21">
        <f>VLOOKUP($B27,'[1]крос-хл.'!$B:$M,11,FALSE)</f>
        <v>0</v>
      </c>
      <c r="I27" s="22">
        <f>VLOOKUP($B27,'[1]орієнт-хл.'!$B:$K,9,FALSE)</f>
        <v>185.06719761075163</v>
      </c>
      <c r="J27" s="22">
        <f>VLOOKUP($B27,'[1]фігурка-хлоп'!$B:$T,19,FALSE)</f>
        <v>131.95673549655845</v>
      </c>
      <c r="K27" s="22">
        <f>VLOOKUP($B27,'[1]тріал-хлоп.'!$B:$K,10,FALSE)</f>
        <v>114.21161825726142</v>
      </c>
      <c r="L27" s="22">
        <f>VLOOKUP(B27,'[1]крос-хл.'!$B:$N,13,FALSE)</f>
        <v>136.07862248213127</v>
      </c>
      <c r="M27" s="22">
        <f t="shared" si="0"/>
        <v>567.3141738467027</v>
      </c>
      <c r="N27" s="35">
        <f t="shared" si="2"/>
        <v>27145</v>
      </c>
      <c r="O27" s="23">
        <f t="shared" si="3"/>
        <v>132.61754406185983</v>
      </c>
      <c r="P27" s="36" t="s">
        <v>23</v>
      </c>
      <c r="Q27" s="25">
        <v>17</v>
      </c>
    </row>
    <row r="28" spans="1:17" ht="15">
      <c r="A28" s="18">
        <v>18</v>
      </c>
      <c r="B28" s="18">
        <v>135</v>
      </c>
      <c r="C28" s="18" t="str">
        <f>VLOOKUP($B28,'[1]Іменні заявки'!$A:$I,2,FALSE)</f>
        <v>Вийчук Василь Миколайович</v>
      </c>
      <c r="D28" s="19" t="str">
        <f>VLOOKUP($B28,'[1]Іменні заявки'!$A:$I,7,FALSE)</f>
        <v>ІІІ</v>
      </c>
      <c r="E28" s="20" t="str">
        <f>VLOOKUP($B28,'[1]Іменні заявки'!$A:$I,4,FALSE)</f>
        <v>Вижницький район</v>
      </c>
      <c r="F28" s="20" t="str">
        <f>VLOOKUP($B28,'[1]Іменні заявки'!$A:$I,3,FALSE)</f>
        <v>Вижницький район</v>
      </c>
      <c r="G28" s="25">
        <f>VLOOKUP($B28,'[1]Іменні заявки'!$A:$I,5,FALSE)</f>
        <v>135</v>
      </c>
      <c r="H28" s="21">
        <f>VLOOKUP($B28,'[1]крос-хл.'!$B:$M,11,FALSE)</f>
        <v>0</v>
      </c>
      <c r="I28" s="22">
        <f>VLOOKUP($B28,'[1]орієнт-хл.'!$B:$K,9,FALSE)</f>
        <v>165.50522648083623</v>
      </c>
      <c r="J28" s="22">
        <f>VLOOKUP($B28,'[1]фігурка-хлоп'!$B:$T,19,FALSE)</f>
        <v>163.6184857423795</v>
      </c>
      <c r="K28" s="22">
        <f>VLOOKUP($B28,'[1]тріал-хлоп.'!$B:$K,10,FALSE)</f>
        <v>121.72199170124483</v>
      </c>
      <c r="L28" s="22">
        <f>VLOOKUP(B28,'[1]крос-хл.'!$B:$N,13,FALSE)</f>
        <v>118.69720597790774</v>
      </c>
      <c r="M28" s="22">
        <f t="shared" si="0"/>
        <v>569.5429099023683</v>
      </c>
      <c r="N28" s="35">
        <f t="shared" si="2"/>
        <v>46907</v>
      </c>
      <c r="O28" s="23">
        <f t="shared" si="3"/>
        <v>133.13854197745985</v>
      </c>
      <c r="P28" s="36" t="s">
        <v>23</v>
      </c>
      <c r="Q28" s="25">
        <v>18</v>
      </c>
    </row>
    <row r="29" spans="1:17" ht="15">
      <c r="A29" s="18">
        <v>19</v>
      </c>
      <c r="B29" s="18">
        <v>136</v>
      </c>
      <c r="C29" s="18" t="str">
        <f>VLOOKUP($B29,'[1]Іменні заявки'!$A:$I,2,FALSE)</f>
        <v>Дутчак Петро Васильович</v>
      </c>
      <c r="D29" s="19" t="str">
        <f>VLOOKUP($B29,'[1]Іменні заявки'!$A:$I,7,FALSE)</f>
        <v>ІІІ</v>
      </c>
      <c r="E29" s="20" t="str">
        <f>VLOOKUP($B29,'[1]Іменні заявки'!$A:$I,4,FALSE)</f>
        <v>Вижницький район</v>
      </c>
      <c r="F29" s="20" t="str">
        <f>VLOOKUP($B29,'[1]Іменні заявки'!$A:$I,3,FALSE)</f>
        <v>Вижницький район</v>
      </c>
      <c r="G29" s="25">
        <f>VLOOKUP($B29,'[1]Іменні заявки'!$A:$I,5,FALSE)</f>
        <v>136</v>
      </c>
      <c r="H29" s="21">
        <f>VLOOKUP($B29,'[1]крос-хл.'!$B:$M,11,FALSE)</f>
        <v>0</v>
      </c>
      <c r="I29" s="22">
        <f>VLOOKUP($B29,'[1]орієнт-хл.'!$B:$K,9,FALSE)</f>
        <v>163.7630662020906</v>
      </c>
      <c r="J29" s="22">
        <f>VLOOKUP($B29,'[1]фігурка-хлоп'!$B:$T,19,FALSE)</f>
        <v>196.98459521468362</v>
      </c>
      <c r="K29" s="22">
        <f>VLOOKUP($B29,'[1]тріал-хлоп.'!$B:$K,10,FALSE)</f>
        <v>122.4896265560166</v>
      </c>
      <c r="L29" s="22">
        <f>VLOOKUP(B29,'[1]крос-хл.'!$B:$N,13,FALSE)</f>
        <v>117.73879142300194</v>
      </c>
      <c r="M29" s="22">
        <f t="shared" si="0"/>
        <v>600.9760793957928</v>
      </c>
      <c r="N29" s="35">
        <f t="shared" si="2"/>
        <v>84333</v>
      </c>
      <c r="O29" s="23">
        <f t="shared" si="3"/>
        <v>140.48648061969894</v>
      </c>
      <c r="P29" s="36" t="s">
        <v>24</v>
      </c>
      <c r="Q29" s="25">
        <v>19</v>
      </c>
    </row>
    <row r="30" spans="1:17" ht="15">
      <c r="A30" s="18">
        <v>20</v>
      </c>
      <c r="B30" s="18">
        <v>55</v>
      </c>
      <c r="C30" s="18" t="str">
        <f>VLOOKUP($B30,'[1]Іменні заявки'!$A:$I,2,FALSE)</f>
        <v>Андрусяк Дмитро</v>
      </c>
      <c r="D30" s="19" t="str">
        <f>VLOOKUP($B30,'[1]Іменні заявки'!$A:$I,7,FALSE)</f>
        <v>ІІІ</v>
      </c>
      <c r="E30" s="20" t="str">
        <f>VLOOKUP($B30,'[1]Іменні заявки'!$A:$I,4,FALSE)</f>
        <v>Новоселицький район</v>
      </c>
      <c r="F30" s="20" t="str">
        <f>VLOOKUP($B30,'[1]Іменні заявки'!$A:$I,3,FALSE)</f>
        <v>Новоселицький район</v>
      </c>
      <c r="G30" s="25">
        <f>VLOOKUP($B30,'[1]Іменні заявки'!$A:$I,5,FALSE)</f>
        <v>55</v>
      </c>
      <c r="H30" s="21">
        <f>VLOOKUP($B30,'[1]крос-хл.'!$B:$M,11,FALSE)</f>
        <v>0</v>
      </c>
      <c r="I30" s="22">
        <f>VLOOKUP($B30,'[1]орієнт-хл.'!$B:$K,9,FALSE)</f>
        <v>150.42309606769538</v>
      </c>
      <c r="J30" s="22">
        <f>VLOOKUP($B30,'[1]фігурка-хлоп'!$B:$T,19,FALSE)</f>
        <v>236.84038020321196</v>
      </c>
      <c r="K30" s="22">
        <f>VLOOKUP($B30,'[1]тріал-хлоп.'!$B:$K,10,FALSE)</f>
        <v>115.89211618257262</v>
      </c>
      <c r="L30" s="22">
        <f>VLOOKUP(B30,'[1]крос-хл.'!$B:$N,13,FALSE)</f>
        <v>112.13450292397663</v>
      </c>
      <c r="M30" s="22">
        <f t="shared" si="0"/>
        <v>615.2900953774566</v>
      </c>
      <c r="N30" s="35">
        <f t="shared" si="2"/>
        <v>25064</v>
      </c>
      <c r="O30" s="23">
        <f t="shared" si="3"/>
        <v>143.83258006981322</v>
      </c>
      <c r="P30" s="36" t="s">
        <v>24</v>
      </c>
      <c r="Q30" s="25">
        <v>20</v>
      </c>
    </row>
    <row r="31" spans="1:17" ht="15">
      <c r="A31" s="18">
        <v>21</v>
      </c>
      <c r="B31" s="18">
        <v>34</v>
      </c>
      <c r="C31" s="18" t="str">
        <f>VLOOKUP($B31,'[1]Іменні заявки'!$A:$I,2,FALSE)</f>
        <v>Герман Олексій Віталійович</v>
      </c>
      <c r="D31" s="19" t="str">
        <f>VLOOKUP($B31,'[1]Іменні заявки'!$A:$I,7,FALSE)</f>
        <v>ІІІ</v>
      </c>
      <c r="E31" s="20" t="str">
        <f>VLOOKUP($B31,'[1]Іменні заявки'!$A:$I,4,FALSE)</f>
        <v>Герцаївський район</v>
      </c>
      <c r="F31" s="20" t="str">
        <f>VLOOKUP($B31,'[1]Іменні заявки'!$A:$I,3,FALSE)</f>
        <v>Герцаївський район</v>
      </c>
      <c r="G31" s="25">
        <f>VLOOKUP($B31,'[1]Іменні заявки'!$A:$I,5,FALSE)</f>
        <v>34</v>
      </c>
      <c r="H31" s="21">
        <f>VLOOKUP($B31,'[1]крос-хл.'!$B:$M,11,FALSE)</f>
        <v>0</v>
      </c>
      <c r="I31" s="22">
        <f>VLOOKUP($B31,'[1]орієнт-хл.'!$B:$K,9,FALSE)</f>
        <v>200.00000000000006</v>
      </c>
      <c r="J31" s="22">
        <f>VLOOKUP($B31,'[1]фігурка-хлоп'!$B:$T,19,FALSE)</f>
        <v>183.87413962635196</v>
      </c>
      <c r="K31" s="22">
        <f>VLOOKUP($B31,'[1]тріал-хлоп.'!$B:$K,10,FALSE)</f>
        <v>118.15352697095436</v>
      </c>
      <c r="L31" s="22">
        <f>VLOOKUP(B31,'[1]крос-хл.'!$B:$N,13,FALSE)</f>
        <v>121.19883040935673</v>
      </c>
      <c r="M31" s="22">
        <f t="shared" si="0"/>
        <v>623.2264970066631</v>
      </c>
      <c r="N31" s="35">
        <f t="shared" si="2"/>
        <v>19569</v>
      </c>
      <c r="O31" s="23">
        <f t="shared" si="3"/>
        <v>145.6878238505517</v>
      </c>
      <c r="P31" s="36" t="s">
        <v>24</v>
      </c>
      <c r="Q31" s="25">
        <v>21</v>
      </c>
    </row>
    <row r="32" spans="1:17" ht="15">
      <c r="A32" s="18">
        <v>22</v>
      </c>
      <c r="B32" s="18">
        <v>46</v>
      </c>
      <c r="C32" s="18" t="str">
        <f>VLOOKUP($B32,'[1]Іменні заявки'!$A:$I,2,FALSE)</f>
        <v>Чевюк Нікіта Вікторович</v>
      </c>
      <c r="D32" s="19" t="str">
        <f>VLOOKUP($B32,'[1]Іменні заявки'!$A:$I,7,FALSE)</f>
        <v>ІІІ</v>
      </c>
      <c r="E32" s="20" t="str">
        <f>VLOOKUP($B32,'[1]Іменні заявки'!$A:$I,4,FALSE)</f>
        <v>Путильський район</v>
      </c>
      <c r="F32" s="20" t="str">
        <f>VLOOKUP($B32,'[1]Іменні заявки'!$A:$I,3,FALSE)</f>
        <v>Путильський район</v>
      </c>
      <c r="G32" s="25">
        <f>VLOOKUP($B32,'[1]Іменні заявки'!$A:$I,5,FALSE)</f>
        <v>46</v>
      </c>
      <c r="H32" s="21">
        <f>VLOOKUP($B32,'[1]крос-хл.'!$B:$M,11,FALSE)</f>
        <v>0</v>
      </c>
      <c r="I32" s="22">
        <f>VLOOKUP($B32,'[1]орієнт-хл.'!$B:$K,9,FALSE)</f>
        <v>175.70930811348936</v>
      </c>
      <c r="J32" s="22">
        <f>VLOOKUP($B32,'[1]фігурка-хлоп'!$B:$T,19,FALSE)</f>
        <v>199.8688954441166</v>
      </c>
      <c r="K32" s="22">
        <f>VLOOKUP($B32,'[1]тріал-хлоп.'!$B:$K,10,FALSE)</f>
        <v>121.14107883817427</v>
      </c>
      <c r="L32" s="22">
        <f>VLOOKUP(B32,'[1]крос-хл.'!$B:$N,13,FALSE)</f>
        <v>127.48538011695906</v>
      </c>
      <c r="M32" s="22">
        <f t="shared" si="0"/>
        <v>624.2046625127392</v>
      </c>
      <c r="N32" s="35">
        <f t="shared" si="2"/>
        <v>17683</v>
      </c>
      <c r="O32" s="23">
        <f t="shared" si="3"/>
        <v>145.91648358281657</v>
      </c>
      <c r="P32" s="36" t="s">
        <v>24</v>
      </c>
      <c r="Q32" s="25">
        <v>22</v>
      </c>
    </row>
    <row r="33" spans="1:17" ht="15">
      <c r="A33" s="18">
        <v>23</v>
      </c>
      <c r="B33" s="18">
        <v>72</v>
      </c>
      <c r="C33" s="18" t="str">
        <f>VLOOKUP($B33,'[1]Іменні заявки'!$A:$I,2,FALSE)</f>
        <v>Лахман Валентин Миколайович</v>
      </c>
      <c r="D33" s="19" t="str">
        <f>VLOOKUP($B33,'[1]Іменні заявки'!$A:$I,7,FALSE)</f>
        <v>ІІ</v>
      </c>
      <c r="E33" s="20" t="str">
        <f>VLOOKUP($B33,'[1]Іменні заявки'!$A:$I,4,FALSE)</f>
        <v>Сторожинецький район</v>
      </c>
      <c r="F33" s="20" t="str">
        <f>VLOOKUP($B33,'[1]Іменні заявки'!$A:$I,3,FALSE)</f>
        <v>Сторожинецький район</v>
      </c>
      <c r="G33" s="25">
        <f>VLOOKUP($B33,'[1]Іменні заявки'!$A:$I,5,FALSE)</f>
        <v>72</v>
      </c>
      <c r="H33" s="21">
        <f>VLOOKUP($B33,'[1]крос-хл.'!$B:$M,11,FALSE)</f>
        <v>0</v>
      </c>
      <c r="I33" s="22">
        <f>VLOOKUP($B33,'[1]орієнт-хл.'!$B:$K,9,FALSE)</f>
        <v>191.53807864609263</v>
      </c>
      <c r="J33" s="22">
        <f>VLOOKUP($B33,'[1]фігурка-хлоп'!$B:$T,19,FALSE)</f>
        <v>182.36643723369383</v>
      </c>
      <c r="K33" s="22">
        <f>VLOOKUP($B33,'[1]тріал-хлоп.'!$B:$K,10,FALSE)</f>
        <v>133.52697095435684</v>
      </c>
      <c r="L33" s="22">
        <f>VLOOKUP(B33,'[1]крос-хл.'!$B:$N,13,FALSE)</f>
        <v>125.79597141000647</v>
      </c>
      <c r="M33" s="22">
        <f t="shared" si="0"/>
        <v>633.2274582441498</v>
      </c>
      <c r="N33" s="35">
        <f t="shared" si="2"/>
        <v>19652</v>
      </c>
      <c r="O33" s="23">
        <f t="shared" si="3"/>
        <v>148.0256870288684</v>
      </c>
      <c r="P33" s="36" t="s">
        <v>24</v>
      </c>
      <c r="Q33" s="25">
        <v>23</v>
      </c>
    </row>
    <row r="34" spans="1:17" ht="15">
      <c r="A34" s="18">
        <v>24</v>
      </c>
      <c r="B34" s="18">
        <v>133</v>
      </c>
      <c r="C34" s="18" t="str">
        <f>VLOOKUP($B34,'[1]Іменні заявки'!$A:$I,2,FALSE)</f>
        <v>Балабушенко Григорій Сергійович</v>
      </c>
      <c r="D34" s="19" t="str">
        <f>VLOOKUP($B34,'[1]Іменні заявки'!$A:$I,7,FALSE)</f>
        <v>ІІІ</v>
      </c>
      <c r="E34" s="20" t="str">
        <f>VLOOKUP($B34,'[1]Іменні заявки'!$A:$I,4,FALSE)</f>
        <v>Вижницький район</v>
      </c>
      <c r="F34" s="20" t="str">
        <f>VLOOKUP($B34,'[1]Іменні заявки'!$A:$I,3,FALSE)</f>
        <v>Вижницький район</v>
      </c>
      <c r="G34" s="25">
        <f>VLOOKUP($B34,'[1]Іменні заявки'!$A:$I,5,FALSE)</f>
        <v>133</v>
      </c>
      <c r="H34" s="21">
        <f>VLOOKUP($B34,'[1]крос-хл.'!$B:$M,11,FALSE)</f>
        <v>0</v>
      </c>
      <c r="I34" s="22">
        <f>VLOOKUP($B34,'[1]орієнт-хл.'!$B:$K,9,FALSE)</f>
        <v>175.11199601791938</v>
      </c>
      <c r="J34" s="22">
        <f>VLOOKUP($B34,'[1]фігурка-хлоп'!$B:$T,19,FALSE)</f>
        <v>218.51851851851848</v>
      </c>
      <c r="K34" s="22">
        <f>VLOOKUP($B34,'[1]тріал-хлоп.'!$B:$K,10,FALSE)</f>
        <v>127.15767634854774</v>
      </c>
      <c r="L34" s="22">
        <f>VLOOKUP(B34,'[1]крос-хл.'!$B:$N,13,FALSE)</f>
        <v>121.15009746588692</v>
      </c>
      <c r="M34" s="22">
        <f t="shared" si="0"/>
        <v>641.9382883508725</v>
      </c>
      <c r="N34" s="35">
        <f t="shared" si="2"/>
        <v>81068</v>
      </c>
      <c r="O34" s="23">
        <f t="shared" si="3"/>
        <v>150.06196419018224</v>
      </c>
      <c r="P34" s="36" t="s">
        <v>24</v>
      </c>
      <c r="Q34" s="25">
        <v>24</v>
      </c>
    </row>
    <row r="35" spans="1:17" ht="15">
      <c r="A35" s="18">
        <v>25</v>
      </c>
      <c r="B35" s="18">
        <v>13</v>
      </c>
      <c r="C35" s="18" t="str">
        <f>VLOOKUP($B35,'[1]Іменні заявки'!$A:$I,2,FALSE)</f>
        <v>Продан Олег</v>
      </c>
      <c r="D35" s="19" t="str">
        <f>VLOOKUP($B35,'[1]Іменні заявки'!$A:$I,7,FALSE)</f>
        <v>І ю</v>
      </c>
      <c r="E35" s="20" t="str">
        <f>VLOOKUP($B35,'[1]Іменні заявки'!$A:$I,4,FALSE)</f>
        <v>Хотинський район</v>
      </c>
      <c r="F35" s="20" t="str">
        <f>VLOOKUP($B35,'[1]Іменні заявки'!$A:$I,3,FALSE)</f>
        <v>Хотинський район</v>
      </c>
      <c r="G35" s="25">
        <f>VLOOKUP($B35,'[1]Іменні заявки'!$A:$I,5,FALSE)</f>
        <v>13</v>
      </c>
      <c r="H35" s="21">
        <f>VLOOKUP($B35,'[1]крос-хл.'!$B:$M,11,FALSE)</f>
        <v>0</v>
      </c>
      <c r="I35" s="22">
        <f>VLOOKUP($B35,'[1]орієнт-хл.'!$B:$K,9,FALSE)</f>
        <v>246.2419113987058</v>
      </c>
      <c r="J35" s="22">
        <f>VLOOKUP($B35,'[1]фігурка-хлоп'!$B:$T,19,FALSE)</f>
        <v>164.73287446738772</v>
      </c>
      <c r="K35" s="22">
        <f>VLOOKUP($B35,'[1]тріал-хлоп.'!$B:$K,10,FALSE)</f>
        <v>143.46473029045643</v>
      </c>
      <c r="L35" s="22">
        <f>VLOOKUP(B35,'[1]крос-хл.'!$B:$N,13,FALSE)</f>
        <v>141.2930474333983</v>
      </c>
      <c r="M35" s="22">
        <f t="shared" si="0"/>
        <v>695.7325635899482</v>
      </c>
      <c r="N35" s="35">
        <f t="shared" si="2"/>
        <v>63293</v>
      </c>
      <c r="O35" s="23">
        <f t="shared" si="3"/>
        <v>162.6371209475413</v>
      </c>
      <c r="P35" s="36" t="s">
        <v>24</v>
      </c>
      <c r="Q35" s="25">
        <v>25</v>
      </c>
    </row>
    <row r="36" spans="1:17" ht="15">
      <c r="A36" s="18">
        <v>26</v>
      </c>
      <c r="B36" s="18">
        <v>33</v>
      </c>
      <c r="C36" s="18" t="str">
        <f>VLOOKUP($B36,'[1]Іменні заявки'!$A:$I,2,FALSE)</f>
        <v>Бордіану Василь Ілліч</v>
      </c>
      <c r="D36" s="19" t="str">
        <f>VLOOKUP($B36,'[1]Іменні заявки'!$A:$I,7,FALSE)</f>
        <v>ІІІ</v>
      </c>
      <c r="E36" s="20" t="str">
        <f>VLOOKUP($B36,'[1]Іменні заявки'!$A:$I,4,FALSE)</f>
        <v>Герцаївський район</v>
      </c>
      <c r="F36" s="20" t="str">
        <f>VLOOKUP($B36,'[1]Іменні заявки'!$A:$I,3,FALSE)</f>
        <v>Герцаївський район</v>
      </c>
      <c r="G36" s="25">
        <f>VLOOKUP($B36,'[1]Іменні заявки'!$A:$I,5,FALSE)</f>
        <v>33</v>
      </c>
      <c r="H36" s="21">
        <f>VLOOKUP($B36,'[1]крос-хл.'!$B:$M,11,FALSE)</f>
        <v>0</v>
      </c>
      <c r="I36" s="22">
        <f>VLOOKUP($B36,'[1]орієнт-хл.'!$B:$K,9,FALSE)</f>
        <v>216.67496266799407</v>
      </c>
      <c r="J36" s="22">
        <f>VLOOKUP($B36,'[1]фігурка-хлоп'!$B:$T,19,FALSE)</f>
        <v>208.6856768272697</v>
      </c>
      <c r="K36" s="22">
        <f>VLOOKUP($B36,'[1]тріал-хлоп.'!$B:$K,10,FALSE)</f>
        <v>138.9004149377593</v>
      </c>
      <c r="L36" s="22">
        <f>VLOOKUP(B36,'[1]крос-хл.'!$B:$N,13,FALSE)</f>
        <v>132.42365172189733</v>
      </c>
      <c r="M36" s="22">
        <f t="shared" si="0"/>
        <v>696.6847061549204</v>
      </c>
      <c r="N36" s="35">
        <f t="shared" si="2"/>
        <v>59159</v>
      </c>
      <c r="O36" s="23">
        <f t="shared" si="3"/>
        <v>162.8596974569685</v>
      </c>
      <c r="P36" s="36" t="s">
        <v>24</v>
      </c>
      <c r="Q36" s="25">
        <v>26</v>
      </c>
    </row>
    <row r="37" spans="1:17" ht="15">
      <c r="A37" s="18">
        <v>27</v>
      </c>
      <c r="B37" s="18">
        <v>32</v>
      </c>
      <c r="C37" s="18" t="str">
        <f>VLOOKUP($B37,'[1]Іменні заявки'!$A:$I,2,FALSE)</f>
        <v>Біля Дмитро Дмитрович</v>
      </c>
      <c r="D37" s="19" t="str">
        <f>VLOOKUP($B37,'[1]Іменні заявки'!$A:$I,7,FALSE)</f>
        <v>ІІІ</v>
      </c>
      <c r="E37" s="20" t="str">
        <f>VLOOKUP($B37,'[1]Іменні заявки'!$A:$I,4,FALSE)</f>
        <v>Герцаївський район</v>
      </c>
      <c r="F37" s="20" t="str">
        <f>VLOOKUP($B37,'[1]Іменні заявки'!$A:$I,3,FALSE)</f>
        <v>Герцаївський район</v>
      </c>
      <c r="G37" s="25">
        <f>VLOOKUP($B37,'[1]Іменні заявки'!$A:$I,5,FALSE)</f>
        <v>32</v>
      </c>
      <c r="H37" s="21">
        <f>VLOOKUP($B37,'[1]крос-хл.'!$B:$M,11,FALSE)</f>
        <v>0</v>
      </c>
      <c r="I37" s="22">
        <f>VLOOKUP($B37,'[1]орієнт-хл.'!$B:$K,9,FALSE)</f>
        <v>288.30263812842213</v>
      </c>
      <c r="J37" s="22">
        <f>VLOOKUP($B37,'[1]фігурка-хлоп'!$B:$T,19,FALSE)</f>
        <v>185.84070796460173</v>
      </c>
      <c r="K37" s="22">
        <f>VLOOKUP($B37,'[1]тріал-хлоп.'!$B:$K,10,FALSE)</f>
        <v>113.02904564315352</v>
      </c>
      <c r="L37" s="22">
        <f>VLOOKUP(B37,'[1]крос-хл.'!$B:$N,13,FALSE)</f>
        <v>114.21377517868746</v>
      </c>
      <c r="M37" s="22">
        <f t="shared" si="0"/>
        <v>701.3861669148648</v>
      </c>
      <c r="N37" s="35">
        <f t="shared" si="2"/>
        <v>33365</v>
      </c>
      <c r="O37" s="23">
        <f t="shared" si="3"/>
        <v>163.95872901343284</v>
      </c>
      <c r="P37" s="36" t="s">
        <v>24</v>
      </c>
      <c r="Q37" s="25">
        <v>27</v>
      </c>
    </row>
    <row r="38" spans="1:17" ht="15">
      <c r="A38" s="18">
        <v>28</v>
      </c>
      <c r="B38" s="18">
        <v>106</v>
      </c>
      <c r="C38" s="18" t="str">
        <f>VLOOKUP($B38,'[1]Іменні заявки'!$A:$I,2,FALSE)</f>
        <v>Проданюк Микола Миколай.</v>
      </c>
      <c r="D38" s="19" t="str">
        <f>VLOOKUP($B38,'[1]Іменні заявки'!$A:$I,7,FALSE)</f>
        <v>ІІІ</v>
      </c>
      <c r="E38" s="20" t="str">
        <f>VLOOKUP($B38,'[1]Іменні заявки'!$A:$I,4,FALSE)</f>
        <v>Сокирянський район</v>
      </c>
      <c r="F38" s="20" t="str">
        <f>VLOOKUP($B38,'[1]Іменні заявки'!$A:$I,3,FALSE)</f>
        <v>Сокирянський район</v>
      </c>
      <c r="G38" s="25">
        <f>VLOOKUP($B38,'[1]Іменні заявки'!$A:$I,5,FALSE)</f>
        <v>106</v>
      </c>
      <c r="H38" s="21">
        <f>VLOOKUP($B38,'[1]крос-хл.'!$B:$M,11,FALSE)</f>
        <v>0</v>
      </c>
      <c r="I38" s="22">
        <f>VLOOKUP($B38,'[1]орієнт-хл.'!$B:$K,9,FALSE)</f>
        <v>147.68541562966652</v>
      </c>
      <c r="J38" s="22">
        <f>VLOOKUP($B38,'[1]фігурка-хлоп'!$B:$T,19,FALSE)</f>
        <v>326.9747623729924</v>
      </c>
      <c r="K38" s="22">
        <f>VLOOKUP($B38,'[1]тріал-хлоп.'!$B:$K,10,FALSE)</f>
        <v>133.46473029045646</v>
      </c>
      <c r="L38" s="22">
        <f>VLOOKUP(B38,'[1]крос-хл.'!$B:$N,13,FALSE)</f>
        <v>124.70760233918128</v>
      </c>
      <c r="M38" s="22">
        <f t="shared" si="0"/>
        <v>732.8325106322966</v>
      </c>
      <c r="N38" s="35">
        <f t="shared" si="2"/>
        <v>71929</v>
      </c>
      <c r="O38" s="23">
        <f t="shared" si="3"/>
        <v>171.3097473129647</v>
      </c>
      <c r="P38" s="36" t="s">
        <v>24</v>
      </c>
      <c r="Q38" s="25">
        <v>28</v>
      </c>
    </row>
    <row r="39" spans="1:17" ht="15">
      <c r="A39" s="18">
        <v>29</v>
      </c>
      <c r="B39" s="18">
        <v>121</v>
      </c>
      <c r="C39" s="18" t="str">
        <f>VLOOKUP($B39,'[1]Іменні заявки'!$A:$I,2,FALSE)</f>
        <v>Олексюк Вадим Анатолійович</v>
      </c>
      <c r="D39" s="19">
        <f>VLOOKUP($B39,'[1]Іменні заявки'!$A:$I,7,FALSE)</f>
        <v>0</v>
      </c>
      <c r="E39" s="20" t="str">
        <f>VLOOKUP($B39,'[1]Іменні заявки'!$A:$I,4,FALSE)</f>
        <v>Кіцманський район</v>
      </c>
      <c r="F39" s="20" t="str">
        <f>VLOOKUP($B39,'[1]Іменні заявки'!$A:$I,3,FALSE)</f>
        <v>Кіцманський район</v>
      </c>
      <c r="G39" s="25">
        <f>VLOOKUP($B39,'[1]Іменні заявки'!$A:$I,5,FALSE)</f>
        <v>121</v>
      </c>
      <c r="H39" s="21">
        <f>VLOOKUP($B39,'[1]крос-хл.'!$B:$M,11,FALSE)</f>
        <v>0</v>
      </c>
      <c r="I39" s="22">
        <f>VLOOKUP($B39,'[1]орієнт-хл.'!$B:$K,9,FALSE)</f>
        <v>168.74066699850673</v>
      </c>
      <c r="J39" s="22">
        <f>VLOOKUP($B39,'[1]фігурка-хлоп'!$B:$T,19,FALSE)</f>
        <v>283.15306456899367</v>
      </c>
      <c r="K39" s="22">
        <f>VLOOKUP($B39,'[1]тріал-хлоп.'!$B:$K,10,FALSE)</f>
        <v>137.6348547717842</v>
      </c>
      <c r="L39" s="22">
        <f>VLOOKUP(B39,'[1]крос-хл.'!$B:$N,13,FALSE)</f>
        <v>146.50747238466536</v>
      </c>
      <c r="M39" s="22">
        <f t="shared" si="0"/>
        <v>736.0360587239501</v>
      </c>
      <c r="N39" s="35">
        <f t="shared" si="2"/>
        <v>3115</v>
      </c>
      <c r="O39" s="23">
        <f t="shared" si="3"/>
        <v>172.05862104075902</v>
      </c>
      <c r="P39" s="36" t="s">
        <v>24</v>
      </c>
      <c r="Q39" s="25">
        <v>29</v>
      </c>
    </row>
    <row r="40" spans="1:17" ht="15">
      <c r="A40" s="18">
        <v>30</v>
      </c>
      <c r="B40" s="18">
        <v>122</v>
      </c>
      <c r="C40" s="18" t="str">
        <f>VLOOKUP($B40,'[1]Іменні заявки'!$A:$I,2,FALSE)</f>
        <v>Федорюк Іван Миколайович</v>
      </c>
      <c r="D40" s="19">
        <f>VLOOKUP($B40,'[1]Іменні заявки'!$A:$I,7,FALSE)</f>
        <v>0</v>
      </c>
      <c r="E40" s="20" t="str">
        <f>VLOOKUP($B40,'[1]Іменні заявки'!$A:$I,4,FALSE)</f>
        <v>Кіцманський район</v>
      </c>
      <c r="F40" s="20" t="str">
        <f>VLOOKUP($B40,'[1]Іменні заявки'!$A:$I,3,FALSE)</f>
        <v>Кіцманський район</v>
      </c>
      <c r="G40" s="25">
        <f>VLOOKUP($B40,'[1]Іменні заявки'!$A:$I,5,FALSE)</f>
        <v>122</v>
      </c>
      <c r="H40" s="21">
        <f>VLOOKUP($B40,'[1]крос-хл.'!$B:$M,11,FALSE)</f>
        <v>0</v>
      </c>
      <c r="I40" s="22">
        <f>VLOOKUP($B40,'[1]орієнт-хл.'!$B:$K,9,FALSE)</f>
        <v>297.6605276256845</v>
      </c>
      <c r="J40" s="22">
        <f>VLOOKUP($B40,'[1]фігурка-хлоп'!$B:$T,19,FALSE)</f>
        <v>181.7436905932481</v>
      </c>
      <c r="K40" s="22">
        <f>VLOOKUP($B40,'[1]тріал-хлоп.'!$B:$K,10,FALSE)</f>
        <v>115.97510373443984</v>
      </c>
      <c r="L40" s="22">
        <f>VLOOKUP(B40,'[1]крос-хл.'!$B:$N,13,FALSE)</f>
        <v>143.77842755035738</v>
      </c>
      <c r="M40" s="22">
        <f t="shared" si="0"/>
        <v>739.1577495037297</v>
      </c>
      <c r="N40" s="35">
        <f t="shared" si="2"/>
        <v>13630</v>
      </c>
      <c r="O40" s="23">
        <f t="shared" si="3"/>
        <v>172.78835948837764</v>
      </c>
      <c r="P40" s="36" t="s">
        <v>24</v>
      </c>
      <c r="Q40" s="25">
        <v>30</v>
      </c>
    </row>
    <row r="41" spans="1:17" ht="15">
      <c r="A41" s="18">
        <v>31</v>
      </c>
      <c r="B41" s="18">
        <v>122</v>
      </c>
      <c r="C41" s="18" t="str">
        <f>VLOOKUP($B41,'[1]Іменні заявки'!$A:$I,2,FALSE)</f>
        <v>Федорюк Іван Миколайович</v>
      </c>
      <c r="D41" s="19">
        <f>VLOOKUP($B41,'[1]Іменні заявки'!$A:$I,7,FALSE)</f>
        <v>0</v>
      </c>
      <c r="E41" s="20" t="str">
        <f>VLOOKUP($B41,'[1]Іменні заявки'!$A:$I,4,FALSE)</f>
        <v>Кіцманський район</v>
      </c>
      <c r="F41" s="20" t="str">
        <f>VLOOKUP($B41,'[1]Іменні заявки'!$A:$I,3,FALSE)</f>
        <v>Кіцманський район</v>
      </c>
      <c r="G41" s="25">
        <f>VLOOKUP($B41,'[1]Іменні заявки'!$A:$I,5,FALSE)</f>
        <v>122</v>
      </c>
      <c r="H41" s="21">
        <f>VLOOKUP($B41,'[1]крос-хл.'!$B:$M,11,FALSE)</f>
        <v>0</v>
      </c>
      <c r="I41" s="22">
        <f>VLOOKUP($B41,'[1]орієнт-хл.'!$B:$K,9,FALSE)</f>
        <v>297.6605276256845</v>
      </c>
      <c r="J41" s="22">
        <f>VLOOKUP($B41,'[1]фігурка-хлоп'!$B:$T,19,FALSE)</f>
        <v>181.7436905932481</v>
      </c>
      <c r="K41" s="22">
        <f>VLOOKUP($B41,'[1]тріал-хлоп.'!$B:$K,10,FALSE)</f>
        <v>115.97510373443984</v>
      </c>
      <c r="L41" s="22">
        <f>VLOOKUP(B41,'[1]крос-хл.'!$B:$N,13,FALSE)</f>
        <v>143.77842755035738</v>
      </c>
      <c r="M41" s="22">
        <f t="shared" si="0"/>
        <v>739.1577495037297</v>
      </c>
      <c r="N41" s="35">
        <f t="shared" si="2"/>
        <v>13630</v>
      </c>
      <c r="O41" s="23">
        <f t="shared" si="3"/>
        <v>172.78835948837764</v>
      </c>
      <c r="P41" s="36" t="s">
        <v>24</v>
      </c>
      <c r="Q41" s="25">
        <v>31</v>
      </c>
    </row>
    <row r="42" spans="1:17" ht="12.75">
      <c r="A42" s="18">
        <v>32</v>
      </c>
      <c r="B42" s="18">
        <v>21</v>
      </c>
      <c r="C42" s="18" t="str">
        <f>VLOOKUP($B42,'[1]Іменні заявки'!$A:$I,2,FALSE)</f>
        <v>Довганчук Костянтин Ігорович</v>
      </c>
      <c r="D42" s="19" t="str">
        <f>VLOOKUP($B42,'[1]Іменні заявки'!$A:$I,7,FALSE)</f>
        <v>ІІІ</v>
      </c>
      <c r="E42" s="20" t="str">
        <f>VLOOKUP($B42,'[1]Іменні заявки'!$A:$I,4,FALSE)</f>
        <v>м.Чернівці</v>
      </c>
      <c r="F42" s="20" t="str">
        <f>VLOOKUP($B42,'[1]Іменні заявки'!$A:$I,3,FALSE)</f>
        <v>м.Чернівці</v>
      </c>
      <c r="G42" s="25">
        <f>VLOOKUP($B42,'[1]Іменні заявки'!$A:$I,5,FALSE)</f>
        <v>21</v>
      </c>
      <c r="H42" s="21">
        <f>VLOOKUP($B42,'[1]крос-хл.'!$B:$M,11,FALSE)</f>
        <v>0</v>
      </c>
      <c r="I42" s="22">
        <f>VLOOKUP($B42,'[1]орієнт-хл.'!$B:$K,9,FALSE)</f>
        <v>113.98705823792932</v>
      </c>
      <c r="J42" s="22">
        <f>VLOOKUP($B42,'[1]фігурка-хлоп'!$B:$T,19,FALSE)</f>
        <v>434.1199606686331</v>
      </c>
      <c r="K42" s="22">
        <f>VLOOKUP($B42,'[1]тріал-хлоп.'!$B:$K,10,FALSE)</f>
        <v>119.46058091286307</v>
      </c>
      <c r="L42" s="22">
        <f>VLOOKUP(B42,'[1]крос-хл.'!$B:$N,13,FALSE)</f>
        <v>108.56075373619231</v>
      </c>
      <c r="M42" s="22">
        <f t="shared" si="0"/>
        <v>776.1283535556178</v>
      </c>
      <c r="N42" s="35">
        <f t="shared" si="2"/>
        <v>11090</v>
      </c>
      <c r="O42" s="23">
        <f t="shared" si="3"/>
        <v>181.43075013869424</v>
      </c>
      <c r="P42" s="23" t="s">
        <v>25</v>
      </c>
      <c r="Q42" s="25">
        <v>32</v>
      </c>
    </row>
    <row r="43" spans="1:17" ht="12.75">
      <c r="A43" s="18">
        <v>33</v>
      </c>
      <c r="B43" s="18">
        <v>114</v>
      </c>
      <c r="C43" s="18" t="str">
        <f>VLOOKUP($B43,'[1]Іменні заявки'!$A:$I,2,FALSE)</f>
        <v>Білий Артур Вікторович</v>
      </c>
      <c r="D43" s="19">
        <f>VLOOKUP($B43,'[1]Іменні заявки'!$A:$I,7,FALSE)</f>
        <v>0</v>
      </c>
      <c r="E43" s="20" t="str">
        <f>VLOOKUP($B43,'[1]Іменні заявки'!$A:$I,4,FALSE)</f>
        <v>Кельменецький район</v>
      </c>
      <c r="F43" s="20" t="str">
        <f>VLOOKUP($B43,'[1]Іменні заявки'!$A:$I,3,FALSE)</f>
        <v>Кельменецький район</v>
      </c>
      <c r="G43" s="25">
        <f>VLOOKUP($B43,'[1]Іменні заявки'!$A:$I,5,FALSE)</f>
        <v>114</v>
      </c>
      <c r="H43" s="21">
        <f>VLOOKUP($B43,'[1]крос-хл.'!$B:$M,11,FALSE)</f>
        <v>0</v>
      </c>
      <c r="I43" s="22">
        <f>VLOOKUP($B43,'[1]орієнт-хл.'!$B:$K,9,FALSE)</f>
        <v>251.66749626679942</v>
      </c>
      <c r="J43" s="22">
        <f>VLOOKUP($B43,'[1]фігурка-хлоп'!$B:$T,19,FALSE)</f>
        <v>226.38479187151748</v>
      </c>
      <c r="K43" s="22">
        <f>VLOOKUP($B43,'[1]тріал-хлоп.'!$B:$K,10,FALSE)</f>
        <v>151.16182572614105</v>
      </c>
      <c r="L43" s="22">
        <f>VLOOKUP(B43,'[1]крос-хл.'!$B:$N,13,FALSE)</f>
        <v>150.42235217673814</v>
      </c>
      <c r="M43" s="22">
        <f t="shared" si="0"/>
        <v>779.6364660411961</v>
      </c>
      <c r="N43" s="35">
        <f t="shared" si="2"/>
        <v>54991</v>
      </c>
      <c r="O43" s="23">
        <f t="shared" si="3"/>
        <v>182.25082001104659</v>
      </c>
      <c r="P43" s="23" t="s">
        <v>25</v>
      </c>
      <c r="Q43" s="25">
        <v>33</v>
      </c>
    </row>
    <row r="44" spans="1:17" ht="12.75">
      <c r="A44" s="18">
        <v>34</v>
      </c>
      <c r="B44" s="18">
        <v>113</v>
      </c>
      <c r="C44" s="18" t="str">
        <f>VLOOKUP($B44,'[1]Іменні заявки'!$A:$I,2,FALSE)</f>
        <v>Жирун Владислав Олегович</v>
      </c>
      <c r="D44" s="19">
        <f>VLOOKUP($B44,'[1]Іменні заявки'!$A:$I,7,FALSE)</f>
        <v>0</v>
      </c>
      <c r="E44" s="20" t="str">
        <f>VLOOKUP($B44,'[1]Іменні заявки'!$A:$I,4,FALSE)</f>
        <v>Кельменецький район</v>
      </c>
      <c r="F44" s="20" t="str">
        <f>VLOOKUP($B44,'[1]Іменні заявки'!$A:$I,3,FALSE)</f>
        <v>Кельменецький район</v>
      </c>
      <c r="G44" s="25">
        <f>VLOOKUP($B44,'[1]Іменні заявки'!$A:$I,5,FALSE)</f>
        <v>113</v>
      </c>
      <c r="H44" s="21">
        <f>VLOOKUP($B44,'[1]крос-хл.'!$B:$M,11,FALSE)</f>
        <v>0</v>
      </c>
      <c r="I44" s="22">
        <f>VLOOKUP($B44,'[1]орієнт-хл.'!$B:$K,9,FALSE)</f>
        <v>257.4415131906421</v>
      </c>
      <c r="J44" s="22">
        <f>VLOOKUP($B44,'[1]фігурка-хлоп'!$B:$T,19,FALSE)</f>
        <v>300.55719436250405</v>
      </c>
      <c r="K44" s="22">
        <f>VLOOKUP($B44,'[1]тріал-хлоп.'!$B:$K,10,FALSE)</f>
        <v>130.9751037344398</v>
      </c>
      <c r="L44" s="22">
        <f>VLOOKUP(B44,'[1]крос-хл.'!$B:$N,13,FALSE)</f>
        <v>134.79532163742692</v>
      </c>
      <c r="M44" s="22">
        <f t="shared" si="0"/>
        <v>823.7691329250129</v>
      </c>
      <c r="N44" s="35">
        <f t="shared" si="2"/>
        <v>66453</v>
      </c>
      <c r="O44" s="23">
        <f t="shared" si="3"/>
        <v>192.56744202552397</v>
      </c>
      <c r="P44" s="23" t="s">
        <v>25</v>
      </c>
      <c r="Q44" s="25">
        <v>34</v>
      </c>
    </row>
    <row r="45" spans="1:17" ht="12.75">
      <c r="A45" s="18">
        <v>35</v>
      </c>
      <c r="B45" s="18">
        <v>134</v>
      </c>
      <c r="C45" s="18" t="str">
        <f>VLOOKUP($B45,'[1]Іменні заявки'!$A:$I,2,FALSE)</f>
        <v>Павлюк Вадим Васильович</v>
      </c>
      <c r="D45" s="19" t="str">
        <f>VLOOKUP($B45,'[1]Іменні заявки'!$A:$I,7,FALSE)</f>
        <v>ІІІ</v>
      </c>
      <c r="E45" s="20" t="str">
        <f>VLOOKUP($B45,'[1]Іменні заявки'!$A:$I,4,FALSE)</f>
        <v>Вижницький район</v>
      </c>
      <c r="F45" s="20" t="str">
        <f>VLOOKUP($B45,'[1]Іменні заявки'!$A:$I,3,FALSE)</f>
        <v>Вижницький район</v>
      </c>
      <c r="G45" s="25">
        <f>VLOOKUP($B45,'[1]Іменні заявки'!$A:$I,5,FALSE)</f>
        <v>134</v>
      </c>
      <c r="H45" s="21">
        <f>VLOOKUP($B45,'[1]крос-хл.'!$B:$M,11,FALSE)</f>
        <v>0</v>
      </c>
      <c r="I45" s="22">
        <f>VLOOKUP($B45,'[1]орієнт-хл.'!$B:$K,9,FALSE)</f>
        <v>172.72274763563965</v>
      </c>
      <c r="J45" s="22">
        <f>VLOOKUP($B45,'[1]фігурка-хлоп'!$B:$T,19,FALSE)</f>
        <v>393.444772205834</v>
      </c>
      <c r="K45" s="22">
        <f>VLOOKUP($B45,'[1]тріал-хлоп.'!$B:$K,10,FALSE)</f>
        <v>131.1618257261411</v>
      </c>
      <c r="L45" s="22">
        <f>VLOOKUP(B45,'[1]крос-хл.'!$B:$N,13,FALSE)</f>
        <v>130.7017543859649</v>
      </c>
      <c r="M45" s="22">
        <f t="shared" si="0"/>
        <v>828.0310999535797</v>
      </c>
      <c r="N45" s="35">
        <f t="shared" si="2"/>
        <v>2687</v>
      </c>
      <c r="O45" s="23">
        <f t="shared" si="3"/>
        <v>193.5637358363567</v>
      </c>
      <c r="P45" s="23" t="s">
        <v>25</v>
      </c>
      <c r="Q45" s="25">
        <v>35</v>
      </c>
    </row>
    <row r="46" spans="1:17" ht="12.75">
      <c r="A46" s="18">
        <v>36</v>
      </c>
      <c r="B46" s="18">
        <v>62</v>
      </c>
      <c r="C46" s="18" t="str">
        <f>VLOOKUP($B46,'[1]Іменні заявки'!$A:$I,2,FALSE)</f>
        <v>Костенюк Ілля Васильович</v>
      </c>
      <c r="D46" s="19">
        <f>VLOOKUP($B46,'[1]Іменні заявки'!$A:$I,7,FALSE)</f>
        <v>0</v>
      </c>
      <c r="E46" s="20" t="str">
        <f>VLOOKUP($B46,'[1]Іменні заявки'!$A:$I,4,FALSE)</f>
        <v>Заставнівського району</v>
      </c>
      <c r="F46" s="20" t="str">
        <f>VLOOKUP($B46,'[1]Іменні заявки'!$A:$I,3,FALSE)</f>
        <v>Заставнівського району</v>
      </c>
      <c r="G46" s="25">
        <f>VLOOKUP($B46,'[1]Іменні заявки'!$A:$I,5,FALSE)</f>
        <v>62</v>
      </c>
      <c r="H46" s="21">
        <f>VLOOKUP($B46,'[1]крос-хл.'!$B:$M,11,FALSE)</f>
        <v>0</v>
      </c>
      <c r="I46" s="22">
        <f>VLOOKUP($B46,'[1]орієнт-хл.'!$B:$K,9,FALSE)</f>
        <v>283.87257341961174</v>
      </c>
      <c r="J46" s="22">
        <f>VLOOKUP($B46,'[1]фігурка-хлоп'!$B:$T,19,FALSE)</f>
        <v>274.6640445755489</v>
      </c>
      <c r="K46" s="22">
        <f>VLOOKUP($B46,'[1]тріал-хлоп.'!$B:$K,10,FALSE)</f>
        <v>118.8589211618257</v>
      </c>
      <c r="L46" s="22">
        <f>VLOOKUP(B46,'[1]крос-хл.'!$B:$N,13,FALSE)</f>
        <v>159.25925925925924</v>
      </c>
      <c r="M46" s="22">
        <f t="shared" si="0"/>
        <v>836.6547984162456</v>
      </c>
      <c r="N46" s="35">
        <f t="shared" si="2"/>
        <v>56575</v>
      </c>
      <c r="O46" s="23">
        <f t="shared" si="3"/>
        <v>195.5796447693104</v>
      </c>
      <c r="P46" s="23" t="s">
        <v>25</v>
      </c>
      <c r="Q46" s="25">
        <v>36</v>
      </c>
    </row>
    <row r="47" spans="1:17" ht="12.75">
      <c r="A47" s="18">
        <v>37</v>
      </c>
      <c r="B47" s="18">
        <v>31</v>
      </c>
      <c r="C47" s="18" t="str">
        <f>VLOOKUP($B47,'[1]Іменні заявки'!$A:$I,2,FALSE)</f>
        <v>Губан Михайло Михайлович</v>
      </c>
      <c r="D47" s="19" t="str">
        <f>VLOOKUP($B47,'[1]Іменні заявки'!$A:$I,7,FALSE)</f>
        <v>ІІІ</v>
      </c>
      <c r="E47" s="20" t="str">
        <f>VLOOKUP($B47,'[1]Іменні заявки'!$A:$I,4,FALSE)</f>
        <v>Герцаївський район</v>
      </c>
      <c r="F47" s="20" t="str">
        <f>VLOOKUP($B47,'[1]Іменні заявки'!$A:$I,3,FALSE)</f>
        <v>Герцаївський район</v>
      </c>
      <c r="G47" s="25">
        <f>VLOOKUP($B47,'[1]Іменні заявки'!$A:$I,5,FALSE)</f>
        <v>31</v>
      </c>
      <c r="H47" s="21">
        <f>VLOOKUP($B47,'[1]крос-хл.'!$B:$M,11,FALSE)</f>
        <v>0</v>
      </c>
      <c r="I47" s="22">
        <f>VLOOKUP($B47,'[1]орієнт-хл.'!$B:$K,9,FALSE)</f>
        <v>405.1767048282728</v>
      </c>
      <c r="J47" s="22">
        <f>VLOOKUP($B47,'[1]фігурка-хлоп'!$B:$T,19,FALSE)</f>
        <v>158.27597509013432</v>
      </c>
      <c r="K47" s="22">
        <f>VLOOKUP($B47,'[1]тріал-хлоп.'!$B:$K,10,FALSE)</f>
        <v>130.4771784232365</v>
      </c>
      <c r="L47" s="22">
        <f>VLOOKUP(B47,'[1]крос-хл.'!$B:$N,13,FALSE)</f>
        <v>144.78557504873294</v>
      </c>
      <c r="M47" s="22">
        <f t="shared" si="0"/>
        <v>838.7154333903766</v>
      </c>
      <c r="N47" s="35">
        <f t="shared" si="2"/>
        <v>61813</v>
      </c>
      <c r="O47" s="23">
        <f t="shared" si="3"/>
        <v>196.0613467293095</v>
      </c>
      <c r="P47" s="23" t="s">
        <v>25</v>
      </c>
      <c r="Q47" s="25">
        <v>37</v>
      </c>
    </row>
    <row r="48" spans="1:17" ht="12.75">
      <c r="A48" s="18">
        <v>38</v>
      </c>
      <c r="B48" s="18">
        <v>65</v>
      </c>
      <c r="C48" s="18" t="str">
        <f>VLOOKUP($B48,'[1]Іменні заявки'!$A:$I,2,FALSE)</f>
        <v>Буковський Богдан Віталійович</v>
      </c>
      <c r="D48" s="19">
        <f>VLOOKUP($B48,'[1]Іменні заявки'!$A:$I,7,FALSE)</f>
        <v>0</v>
      </c>
      <c r="E48" s="20" t="str">
        <f>VLOOKUP($B48,'[1]Іменні заявки'!$A:$I,4,FALSE)</f>
        <v>Заставнівського району</v>
      </c>
      <c r="F48" s="20" t="str">
        <f>VLOOKUP($B48,'[1]Іменні заявки'!$A:$I,3,FALSE)</f>
        <v>Заставнівського району</v>
      </c>
      <c r="G48" s="25">
        <f>VLOOKUP($B48,'[1]Іменні заявки'!$A:$I,5,FALSE)</f>
        <v>65</v>
      </c>
      <c r="H48" s="21">
        <f>VLOOKUP($B48,'[1]крос-хл.'!$B:$M,11,FALSE)</f>
        <v>0</v>
      </c>
      <c r="I48" s="22">
        <f>VLOOKUP($B48,'[1]орієнт-хл.'!$B:$K,9,FALSE)</f>
        <v>335.490293678447</v>
      </c>
      <c r="J48" s="22">
        <f>VLOOKUP($B48,'[1]фігурка-хлоп'!$B:$T,19,FALSE)</f>
        <v>251.1963290724352</v>
      </c>
      <c r="K48" s="22">
        <f>VLOOKUP($B48,'[1]тріал-хлоп.'!$B:$K,10,FALSE)</f>
        <v>132.57261410788382</v>
      </c>
      <c r="L48" s="22">
        <f>VLOOKUP(B48,'[1]крос-хл.'!$B:$N,13,FALSE)</f>
        <v>147.07602339181284</v>
      </c>
      <c r="M48" s="22">
        <f t="shared" si="0"/>
        <v>866.3352602505788</v>
      </c>
      <c r="N48" s="35">
        <f t="shared" si="2"/>
        <v>28966</v>
      </c>
      <c r="O48" s="23">
        <f t="shared" si="3"/>
        <v>202.51786372548727</v>
      </c>
      <c r="P48" s="23" t="s">
        <v>25</v>
      </c>
      <c r="Q48" s="25">
        <v>38</v>
      </c>
    </row>
    <row r="49" spans="1:17" ht="12.75">
      <c r="A49" s="18">
        <v>39</v>
      </c>
      <c r="B49" s="18">
        <v>63</v>
      </c>
      <c r="C49" s="18" t="str">
        <f>VLOOKUP($B49,'[1]Іменні заявки'!$A:$I,2,FALSE)</f>
        <v>Литвинюк Микола Романович</v>
      </c>
      <c r="D49" s="19">
        <f>VLOOKUP($B49,'[1]Іменні заявки'!$A:$I,7,FALSE)</f>
        <v>0</v>
      </c>
      <c r="E49" s="20" t="str">
        <f>VLOOKUP($B49,'[1]Іменні заявки'!$A:$I,4,FALSE)</f>
        <v>Заставнівського району</v>
      </c>
      <c r="F49" s="20" t="str">
        <f>VLOOKUP($B49,'[1]Іменні заявки'!$A:$I,3,FALSE)</f>
        <v>Заставнівського району</v>
      </c>
      <c r="G49" s="25">
        <f>VLOOKUP($B49,'[1]Іменні заявки'!$A:$I,5,FALSE)</f>
        <v>63</v>
      </c>
      <c r="H49" s="21">
        <f>VLOOKUP($B49,'[1]крос-хл.'!$B:$M,11,FALSE)</f>
        <v>0</v>
      </c>
      <c r="I49" s="22">
        <f>VLOOKUP($B49,'[1]орієнт-хл.'!$B:$K,9,FALSE)</f>
        <v>334.54454952712797</v>
      </c>
      <c r="J49" s="22">
        <f>VLOOKUP($B49,'[1]фігурка-хлоп'!$B:$T,19,FALSE)</f>
        <v>236.84038020321196</v>
      </c>
      <c r="K49" s="22">
        <f>VLOOKUP($B49,'[1]тріал-хлоп.'!$B:$K,10,FALSE)</f>
        <v>154.35684647302907</v>
      </c>
      <c r="L49" s="22">
        <f>VLOOKUP(B49,'[1]крос-хл.'!$B:$N,13,FALSE)</f>
        <v>140.9519168291098</v>
      </c>
      <c r="M49" s="22">
        <f t="shared" si="0"/>
        <v>866.6936930324788</v>
      </c>
      <c r="N49" s="35">
        <f t="shared" si="2"/>
        <v>59935</v>
      </c>
      <c r="O49" s="23">
        <f t="shared" si="3"/>
        <v>202.60165235168103</v>
      </c>
      <c r="P49" s="23" t="s">
        <v>25</v>
      </c>
      <c r="Q49" s="25">
        <v>39</v>
      </c>
    </row>
    <row r="50" spans="1:17" ht="12.75">
      <c r="A50" s="18">
        <v>40</v>
      </c>
      <c r="B50" s="18">
        <v>94</v>
      </c>
      <c r="C50" s="18" t="str">
        <f>VLOOKUP($B50,'[1]Іменні заявки'!$A:$I,2,FALSE)</f>
        <v>Скутарь Микола Миколайович</v>
      </c>
      <c r="D50" s="19" t="str">
        <f>VLOOKUP($B50,'[1]Іменні заявки'!$A:$I,7,FALSE)</f>
        <v>ІІІ</v>
      </c>
      <c r="E50" s="20" t="str">
        <f>VLOOKUP($B50,'[1]Іменні заявки'!$A:$I,4,FALSE)</f>
        <v>Глибоцький район</v>
      </c>
      <c r="F50" s="20" t="str">
        <f>VLOOKUP($B50,'[1]Іменні заявки'!$A:$I,3,FALSE)</f>
        <v>Глибоцький ЦТКСЕУМ</v>
      </c>
      <c r="G50" s="25">
        <f>VLOOKUP($B50,'[1]Іменні заявки'!$A:$I,5,FALSE)</f>
        <v>94</v>
      </c>
      <c r="H50" s="21">
        <f>VLOOKUP($B50,'[1]крос-хл.'!$B:$M,11,FALSE)</f>
        <v>0</v>
      </c>
      <c r="I50" s="22">
        <f>VLOOKUP($B50,'[1]орієнт-хл.'!$B:$K,9,FALSE)</f>
        <v>205.12692882030862</v>
      </c>
      <c r="J50" s="22">
        <f>VLOOKUP($B50,'[1]фігурка-хлоп'!$B:$T,19,FALSE)</f>
        <v>393.7725335955423</v>
      </c>
      <c r="K50" s="22">
        <f>VLOOKUP($B50,'[1]тріал-хлоп.'!$B:$K,10,FALSE)</f>
        <v>138.92116182572616</v>
      </c>
      <c r="L50" s="22">
        <f>VLOOKUP(B50,'[1]крос-хл.'!$B:$N,13,FALSE)</f>
        <v>134.21052631578948</v>
      </c>
      <c r="M50" s="22">
        <f t="shared" si="0"/>
        <v>872.0311505573666</v>
      </c>
      <c r="N50" s="35">
        <f t="shared" si="2"/>
        <v>2691</v>
      </c>
      <c r="O50" s="23">
        <f t="shared" si="3"/>
        <v>203.84935695896337</v>
      </c>
      <c r="P50" s="23" t="s">
        <v>25</v>
      </c>
      <c r="Q50" s="25">
        <v>40</v>
      </c>
    </row>
    <row r="51" spans="1:17" ht="12.75">
      <c r="A51" s="18">
        <v>41</v>
      </c>
      <c r="B51" s="18">
        <v>115</v>
      </c>
      <c r="C51" s="18" t="str">
        <f>VLOOKUP($B51,'[1]Іменні заявки'!$A:$I,2,FALSE)</f>
        <v>Мотрюк Юрій Вікторович</v>
      </c>
      <c r="D51" s="19">
        <f>VLOOKUP($B51,'[1]Іменні заявки'!$A:$I,7,FALSE)</f>
        <v>0</v>
      </c>
      <c r="E51" s="20" t="str">
        <f>VLOOKUP($B51,'[1]Іменні заявки'!$A:$I,4,FALSE)</f>
        <v>Кельменецький район</v>
      </c>
      <c r="F51" s="20" t="str">
        <f>VLOOKUP($B51,'[1]Іменні заявки'!$A:$I,3,FALSE)</f>
        <v>Кельменецький район</v>
      </c>
      <c r="G51" s="25">
        <f>VLOOKUP($B51,'[1]Іменні заявки'!$A:$I,5,FALSE)</f>
        <v>115</v>
      </c>
      <c r="H51" s="21">
        <f>VLOOKUP($B51,'[1]крос-хл.'!$B:$M,11,FALSE)</f>
        <v>0</v>
      </c>
      <c r="I51" s="22">
        <f>VLOOKUP($B51,'[1]орієнт-хл.'!$B:$K,9,FALSE)</f>
        <v>299.70134395221504</v>
      </c>
      <c r="J51" s="22">
        <f>VLOOKUP($B51,'[1]фігурка-хлоп'!$B:$T,19,FALSE)</f>
        <v>349.62307440183537</v>
      </c>
      <c r="K51" s="22">
        <f>VLOOKUP($B51,'[1]тріал-хлоп.'!$B:$K,10,FALSE)</f>
        <v>165.9128630705394</v>
      </c>
      <c r="L51" s="22">
        <f>VLOOKUP(B51,'[1]крос-хл.'!$B:$N,13,FALSE)</f>
        <v>135.65627030539312</v>
      </c>
      <c r="M51" s="22">
        <f t="shared" si="0"/>
        <v>950.8935517299828</v>
      </c>
      <c r="N51" s="35">
        <f t="shared" si="2"/>
        <v>77203</v>
      </c>
      <c r="O51" s="23">
        <f t="shared" si="3"/>
        <v>222.2845352860248</v>
      </c>
      <c r="P51" s="23" t="s">
        <v>25</v>
      </c>
      <c r="Q51" s="25">
        <v>41</v>
      </c>
    </row>
    <row r="52" spans="1:17" ht="12.75">
      <c r="A52" s="18">
        <v>42</v>
      </c>
      <c r="B52" s="18">
        <v>11</v>
      </c>
      <c r="C52" s="18" t="str">
        <f>VLOOKUP($B52,'[1]Іменні заявки'!$A:$I,2,FALSE)</f>
        <v>Продан Вадим</v>
      </c>
      <c r="D52" s="19" t="str">
        <f>VLOOKUP($B52,'[1]Іменні заявки'!$A:$I,7,FALSE)</f>
        <v>І ю</v>
      </c>
      <c r="E52" s="20" t="str">
        <f>VLOOKUP($B52,'[1]Іменні заявки'!$A:$I,4,FALSE)</f>
        <v>Хотинський район</v>
      </c>
      <c r="F52" s="20" t="str">
        <f>VLOOKUP($B52,'[1]Іменні заявки'!$A:$I,3,FALSE)</f>
        <v>Хотинський район</v>
      </c>
      <c r="G52" s="25">
        <f>VLOOKUP($B52,'[1]Іменні заявки'!$A:$I,5,FALSE)</f>
        <v>11</v>
      </c>
      <c r="H52" s="21">
        <f>VLOOKUP($B52,'[1]крос-хл.'!$B:$M,11,FALSE)</f>
        <v>0</v>
      </c>
      <c r="I52" s="22">
        <f>VLOOKUP($B52,'[1]орієнт-хл.'!$B:$K,9,FALSE)</f>
        <v>318.56645097063216</v>
      </c>
      <c r="J52" s="22">
        <f>VLOOKUP($B52,'[1]фігурка-хлоп'!$B:$T,19,FALSE)</f>
        <v>317.46968207145187</v>
      </c>
      <c r="K52" s="22">
        <f>VLOOKUP($B52,'[1]тріал-хлоп.'!$B:$K,10,FALSE)</f>
        <v>159.5435684647303</v>
      </c>
      <c r="L52" s="22">
        <f>VLOOKUP(B52,'[1]крос-хл.'!$B:$N,13,FALSE)</f>
        <v>155.9779077322937</v>
      </c>
      <c r="M52" s="22">
        <f t="shared" si="0"/>
        <v>951.5576092391079</v>
      </c>
      <c r="N52" s="35">
        <f t="shared" si="2"/>
        <v>48177</v>
      </c>
      <c r="O52" s="23">
        <f t="shared" si="3"/>
        <v>222.4397679243685</v>
      </c>
      <c r="P52" s="23" t="s">
        <v>25</v>
      </c>
      <c r="Q52" s="25">
        <v>42</v>
      </c>
    </row>
    <row r="53" spans="1:17" ht="12.75">
      <c r="A53" s="18">
        <v>43</v>
      </c>
      <c r="B53" s="18">
        <v>12</v>
      </c>
      <c r="C53" s="18" t="str">
        <f>VLOOKUP($B53,'[1]Іменні заявки'!$A:$I,2,FALSE)</f>
        <v>Торопій Микола</v>
      </c>
      <c r="D53" s="19" t="str">
        <f>VLOOKUP($B53,'[1]Іменні заявки'!$A:$I,7,FALSE)</f>
        <v>І ю</v>
      </c>
      <c r="E53" s="20" t="str">
        <f>VLOOKUP($B53,'[1]Іменні заявки'!$A:$I,4,FALSE)</f>
        <v>Хотинський район</v>
      </c>
      <c r="F53" s="20" t="str">
        <f>VLOOKUP($B53,'[1]Іменні заявки'!$A:$I,3,FALSE)</f>
        <v>Хотинський район</v>
      </c>
      <c r="G53" s="25">
        <f>VLOOKUP($B53,'[1]Іменні заявки'!$A:$I,5,FALSE)</f>
        <v>12</v>
      </c>
      <c r="H53" s="21">
        <f>VLOOKUP($B53,'[1]крос-хл.'!$B:$M,11,FALSE)</f>
        <v>0</v>
      </c>
      <c r="I53" s="22">
        <f>VLOOKUP($B53,'[1]орієнт-хл.'!$B:$K,9,FALSE)</f>
        <v>347.78496764559486</v>
      </c>
      <c r="J53" s="22">
        <f>VLOOKUP($B53,'[1]фігурка-хлоп'!$B:$T,19,FALSE)</f>
        <v>310.4883644706652</v>
      </c>
      <c r="K53" s="22">
        <f>VLOOKUP($B53,'[1]тріал-хлоп.'!$B:$K,10,FALSE)</f>
        <v>150.33195020746888</v>
      </c>
      <c r="L53" s="22">
        <f>VLOOKUP(B53,'[1]крос-хл.'!$B:$N,13,FALSE)</f>
        <v>144.89928525016245</v>
      </c>
      <c r="M53" s="22">
        <f t="shared" si="0"/>
        <v>953.5045675738913</v>
      </c>
      <c r="N53" s="35">
        <f t="shared" si="2"/>
        <v>43595</v>
      </c>
      <c r="O53" s="23">
        <f t="shared" si="3"/>
        <v>222.89489639577437</v>
      </c>
      <c r="P53" s="23" t="s">
        <v>25</v>
      </c>
      <c r="Q53" s="25">
        <v>43</v>
      </c>
    </row>
    <row r="54" spans="1:17" ht="12.75">
      <c r="A54" s="18">
        <v>44</v>
      </c>
      <c r="B54" s="18">
        <v>103</v>
      </c>
      <c r="C54" s="18" t="str">
        <f>VLOOKUP($B54,'[1]Іменні заявки'!$A:$I,2,FALSE)</f>
        <v>Субота Андрій Іванович</v>
      </c>
      <c r="D54" s="19" t="str">
        <f>VLOOKUP($B54,'[1]Іменні заявки'!$A:$I,7,FALSE)</f>
        <v>ІІІ</v>
      </c>
      <c r="E54" s="20" t="str">
        <f>VLOOKUP($B54,'[1]Іменні заявки'!$A:$I,4,FALSE)</f>
        <v>Сокирянський район</v>
      </c>
      <c r="F54" s="20" t="str">
        <f>VLOOKUP($B54,'[1]Іменні заявки'!$A:$I,3,FALSE)</f>
        <v>Сокирянський район</v>
      </c>
      <c r="G54" s="25">
        <f>VLOOKUP($B54,'[1]Іменні заявки'!$A:$I,5,FALSE)</f>
        <v>103</v>
      </c>
      <c r="H54" s="21">
        <f>VLOOKUP($B54,'[1]крос-хл.'!$B:$M,11,FALSE)</f>
        <v>0</v>
      </c>
      <c r="I54" s="22">
        <f>VLOOKUP($B54,'[1]орієнт-хл.'!$B:$K,9,FALSE)</f>
        <v>181.2842210054754</v>
      </c>
      <c r="J54" s="22">
        <f>VLOOKUP($B54,'[1]фігурка-хлоп'!$B:$T,19,FALSE)</f>
        <v>494.2641756801047</v>
      </c>
      <c r="K54" s="22">
        <f>VLOOKUP($B54,'[1]тріал-хлоп.'!$B:$K,10,FALSE)</f>
        <v>160.18672199170126</v>
      </c>
      <c r="L54" s="22">
        <f>VLOOKUP(B54,'[1]крос-хл.'!$B:$N,13,FALSE)</f>
        <v>137.9954515919428</v>
      </c>
      <c r="M54" s="22">
        <f t="shared" si="0"/>
        <v>973.7305702692241</v>
      </c>
      <c r="N54" s="35">
        <f t="shared" si="2"/>
        <v>63121</v>
      </c>
      <c r="O54" s="23">
        <f t="shared" si="3"/>
        <v>227.62300460688425</v>
      </c>
      <c r="P54" s="23" t="s">
        <v>25</v>
      </c>
      <c r="Q54" s="25">
        <v>44</v>
      </c>
    </row>
    <row r="55" spans="1:17" ht="12.75">
      <c r="A55" s="18">
        <v>45</v>
      </c>
      <c r="B55" s="18">
        <v>116</v>
      </c>
      <c r="C55" s="18" t="str">
        <f>VLOOKUP($B55,'[1]Іменні заявки'!$A:$I,2,FALSE)</f>
        <v>Лопатко Станіслав Олегович</v>
      </c>
      <c r="D55" s="19">
        <f>VLOOKUP($B55,'[1]Іменні заявки'!$A:$I,7,FALSE)</f>
        <v>0</v>
      </c>
      <c r="E55" s="20" t="str">
        <f>VLOOKUP($B55,'[1]Іменні заявки'!$A:$I,4,FALSE)</f>
        <v>Кельменецький район</v>
      </c>
      <c r="F55" s="20" t="str">
        <f>VLOOKUP($B55,'[1]Іменні заявки'!$A:$I,3,FALSE)</f>
        <v>Кельменецький район</v>
      </c>
      <c r="G55" s="25">
        <f>VLOOKUP($B55,'[1]Іменні заявки'!$A:$I,5,FALSE)</f>
        <v>116</v>
      </c>
      <c r="H55" s="21">
        <f>VLOOKUP($B55,'[1]крос-хл.'!$B:$M,11,FALSE)</f>
        <v>0</v>
      </c>
      <c r="I55" s="22">
        <f>VLOOKUP($B55,'[1]орієнт-хл.'!$B:$K,9,FALSE)</f>
        <v>317.1229467396715</v>
      </c>
      <c r="J55" s="22">
        <f>VLOOKUP($B55,'[1]фігурка-хлоп'!$B:$T,19,FALSE)</f>
        <v>398.2628646345459</v>
      </c>
      <c r="K55" s="22">
        <f>VLOOKUP($B55,'[1]тріал-хлоп.'!$B:$K,10,FALSE)</f>
        <v>144.91701244813277</v>
      </c>
      <c r="L55" s="22">
        <f>VLOOKUP(B55,'[1]крос-хл.'!$B:$N,13,FALSE)</f>
        <v>138.85640025990904</v>
      </c>
      <c r="M55" s="22">
        <f t="shared" si="0"/>
        <v>999.1592240822592</v>
      </c>
      <c r="N55" s="35">
        <f t="shared" si="2"/>
        <v>13757</v>
      </c>
      <c r="O55" s="23">
        <f t="shared" si="3"/>
        <v>233.56730456085506</v>
      </c>
      <c r="P55" s="23" t="s">
        <v>25</v>
      </c>
      <c r="Q55" s="25">
        <v>45</v>
      </c>
    </row>
    <row r="56" spans="1:17" ht="12.75">
      <c r="A56" s="18">
        <v>46</v>
      </c>
      <c r="B56" s="18">
        <v>92</v>
      </c>
      <c r="C56" s="18" t="str">
        <f>VLOOKUP($B56,'[1]Іменні заявки'!$A:$I,2,FALSE)</f>
        <v>Унгурян Євгеній Іванович</v>
      </c>
      <c r="D56" s="19" t="str">
        <f>VLOOKUP($B56,'[1]Іменні заявки'!$A:$I,7,FALSE)</f>
        <v>ІІІ</v>
      </c>
      <c r="E56" s="20" t="str">
        <f>VLOOKUP($B56,'[1]Іменні заявки'!$A:$I,4,FALSE)</f>
        <v>Глибоцький район</v>
      </c>
      <c r="F56" s="20" t="str">
        <f>VLOOKUP($B56,'[1]Іменні заявки'!$A:$I,3,FALSE)</f>
        <v>Глибоцький ЦТКСЕУМ</v>
      </c>
      <c r="G56" s="25">
        <f>VLOOKUP($B56,'[1]Іменні заявки'!$A:$I,5,FALSE)</f>
        <v>92</v>
      </c>
      <c r="H56" s="21">
        <f>VLOOKUP($B56,'[1]крос-хл.'!$B:$M,11,FALSE)</f>
        <v>0</v>
      </c>
      <c r="I56" s="22">
        <f>VLOOKUP($B56,'[1]орієнт-хл.'!$B:$K,9,FALSE)</f>
        <v>322.5485316077651</v>
      </c>
      <c r="J56" s="22">
        <f>VLOOKUP($B56,'[1]фігурка-хлоп'!$B:$T,19,FALSE)</f>
        <v>468.33824975417883</v>
      </c>
      <c r="K56" s="22">
        <f>VLOOKUP($B56,'[1]тріал-хлоп.'!$B:$K,10,FALSE)</f>
        <v>135.3734439834025</v>
      </c>
      <c r="L56" s="22">
        <f>VLOOKUP(B56,'[1]крос-хл.'!$B:$N,13,FALSE)</f>
        <v>131.5464587394412</v>
      </c>
      <c r="M56" s="22">
        <f t="shared" si="0"/>
        <v>1057.8066840847878</v>
      </c>
      <c r="N56" s="35">
        <f t="shared" si="2"/>
        <v>69698</v>
      </c>
      <c r="O56" s="23">
        <f t="shared" si="3"/>
        <v>247.27696046150803</v>
      </c>
      <c r="P56" s="23" t="s">
        <v>25</v>
      </c>
      <c r="Q56" s="25">
        <v>46</v>
      </c>
    </row>
    <row r="57" spans="1:17" ht="12.75">
      <c r="A57" s="18">
        <v>47</v>
      </c>
      <c r="B57" s="18">
        <v>112</v>
      </c>
      <c r="C57" s="18" t="str">
        <f>VLOOKUP($B57,'[1]Іменні заявки'!$A:$I,2,FALSE)</f>
        <v>Кушнір Олександр Костянтинович</v>
      </c>
      <c r="D57" s="19">
        <f>VLOOKUP($B57,'[1]Іменні заявки'!$A:$I,7,FALSE)</f>
        <v>0</v>
      </c>
      <c r="E57" s="20" t="str">
        <f>VLOOKUP($B57,'[1]Іменні заявки'!$A:$I,4,FALSE)</f>
        <v>Кельменецький район</v>
      </c>
      <c r="F57" s="20" t="str">
        <f>VLOOKUP($B57,'[1]Іменні заявки'!$A:$I,3,FALSE)</f>
        <v>Кельменецький район</v>
      </c>
      <c r="G57" s="25">
        <f>VLOOKUP($B57,'[1]Іменні заявки'!$A:$I,5,FALSE)</f>
        <v>112</v>
      </c>
      <c r="H57" s="21">
        <f>VLOOKUP($B57,'[1]крос-хл.'!$B:$M,11,FALSE)</f>
        <v>0</v>
      </c>
      <c r="I57" s="22">
        <f>VLOOKUP($B57,'[1]орієнт-хл.'!$B:$K,9,FALSE)</f>
        <v>344.4499751119961</v>
      </c>
      <c r="J57" s="22">
        <f>VLOOKUP($B57,'[1]фігурка-хлоп'!$B:$T,19,FALSE)</f>
        <v>398.36119305145843</v>
      </c>
      <c r="K57" s="22">
        <f>VLOOKUP($B57,'[1]тріал-хлоп.'!$B:$K,10,FALSE)</f>
        <v>169.33609958506227</v>
      </c>
      <c r="L57" s="22">
        <f>VLOOKUP(B57,'[1]крос-хл.'!$B:$N,13,FALSE)</f>
        <v>176.67316439246264</v>
      </c>
      <c r="M57" s="22">
        <f t="shared" si="0"/>
        <v>1088.8204321409794</v>
      </c>
      <c r="N57" s="35">
        <f t="shared" si="2"/>
        <v>70885</v>
      </c>
      <c r="O57" s="23">
        <f t="shared" si="3"/>
        <v>254.5268535348244</v>
      </c>
      <c r="P57" s="23" t="s">
        <v>25</v>
      </c>
      <c r="Q57" s="25">
        <v>47</v>
      </c>
    </row>
    <row r="58" spans="1:17" ht="12.75">
      <c r="A58" s="18">
        <v>48</v>
      </c>
      <c r="B58" s="18">
        <v>14</v>
      </c>
      <c r="C58" s="18" t="str">
        <f>VLOOKUP($B58,'[1]Іменні заявки'!$A:$I,2,FALSE)</f>
        <v>Рябой Сергій</v>
      </c>
      <c r="D58" s="19" t="str">
        <f>VLOOKUP($B58,'[1]Іменні заявки'!$A:$I,7,FALSE)</f>
        <v>І ю</v>
      </c>
      <c r="E58" s="20" t="str">
        <f>VLOOKUP($B58,'[1]Іменні заявки'!$A:$I,4,FALSE)</f>
        <v>Хотинський район</v>
      </c>
      <c r="F58" s="20" t="str">
        <f>VLOOKUP($B58,'[1]Іменні заявки'!$A:$I,3,FALSE)</f>
        <v>Хотинський район</v>
      </c>
      <c r="G58" s="25">
        <f>VLOOKUP($B58,'[1]Іменні заявки'!$A:$I,5,FALSE)</f>
        <v>14</v>
      </c>
      <c r="H58" s="21">
        <f>VLOOKUP($B58,'[1]крос-хл.'!$B:$M,11,FALSE)</f>
        <v>0</v>
      </c>
      <c r="I58" s="28" t="s">
        <v>27</v>
      </c>
      <c r="J58" s="27" t="s">
        <v>27</v>
      </c>
      <c r="K58" s="22">
        <f>VLOOKUP($B58,'[1]тріал-хлоп.'!$B:$K,10,FALSE)</f>
        <v>150.850622406639</v>
      </c>
      <c r="L58" s="22">
        <f>VLOOKUP(B58,'[1]крос-хл.'!$B:$N,13,FALSE)</f>
        <v>147.67706302794022</v>
      </c>
      <c r="M58" s="28" t="s">
        <v>27</v>
      </c>
      <c r="N58" s="28" t="s">
        <v>27</v>
      </c>
      <c r="O58" s="28" t="s">
        <v>27</v>
      </c>
      <c r="P58" s="28" t="s">
        <v>27</v>
      </c>
      <c r="Q58" s="28" t="s">
        <v>27</v>
      </c>
    </row>
    <row r="59" spans="1:17" ht="12.75">
      <c r="A59" s="18">
        <v>49</v>
      </c>
      <c r="B59" s="18">
        <v>64</v>
      </c>
      <c r="C59" s="18" t="str">
        <f>VLOOKUP($B59,'[1]Іменні заявки'!$A:$I,2,FALSE)</f>
        <v>Костенюк Роман Романович</v>
      </c>
      <c r="D59" s="19" t="str">
        <f>VLOOKUP($B59,'[1]Іменні заявки'!$A:$I,7,FALSE)</f>
        <v>ІІІ</v>
      </c>
      <c r="E59" s="20" t="str">
        <f>VLOOKUP($B59,'[1]Іменні заявки'!$A:$I,4,FALSE)</f>
        <v>Заставнівського району</v>
      </c>
      <c r="F59" s="20" t="str">
        <f>VLOOKUP($B59,'[1]Іменні заявки'!$A:$I,3,FALSE)</f>
        <v>Заставнівського району</v>
      </c>
      <c r="G59" s="25">
        <f>VLOOKUP($B59,'[1]Іменні заявки'!$A:$I,5,FALSE)</f>
        <v>64</v>
      </c>
      <c r="H59" s="21">
        <f>VLOOKUP($B59,'[1]крос-хл.'!$B:$M,11,FALSE)</f>
        <v>0</v>
      </c>
      <c r="I59" s="28" t="s">
        <v>27</v>
      </c>
      <c r="J59" s="27" t="s">
        <v>27</v>
      </c>
      <c r="K59" s="27" t="s">
        <v>27</v>
      </c>
      <c r="L59" s="27" t="s">
        <v>27</v>
      </c>
      <c r="M59" s="28" t="s">
        <v>27</v>
      </c>
      <c r="N59" s="28" t="s">
        <v>27</v>
      </c>
      <c r="O59" s="28" t="s">
        <v>27</v>
      </c>
      <c r="P59" s="28" t="s">
        <v>27</v>
      </c>
      <c r="Q59" s="28" t="s">
        <v>27</v>
      </c>
    </row>
    <row r="60" spans="3:6" ht="12.75">
      <c r="C60" s="29"/>
      <c r="F60" s="29"/>
    </row>
    <row r="61" spans="1:11" ht="12.75">
      <c r="A61" t="s">
        <v>28</v>
      </c>
      <c r="I61" s="44" t="s">
        <v>38</v>
      </c>
      <c r="J61" s="44"/>
      <c r="K61" s="44"/>
    </row>
    <row r="62" ht="12.75"/>
  </sheetData>
  <mergeCells count="4">
    <mergeCell ref="A1:S1"/>
    <mergeCell ref="A2:S2"/>
    <mergeCell ref="A3:S3"/>
    <mergeCell ref="I61:K61"/>
  </mergeCells>
  <printOptions/>
  <pageMargins left="0.75" right="0.75" top="1" bottom="1" header="0.5" footer="0.5"/>
  <pageSetup fitToHeight="2" orientation="landscape" paperSize="9" scale="67" r:id="rId1"/>
  <rowBreaks count="1" manualBreakCount="1">
    <brk id="32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workbookViewId="0" topLeftCell="A1">
      <selection activeCell="E11" sqref="E11:E14"/>
    </sheetView>
  </sheetViews>
  <sheetFormatPr defaultColWidth="9.140625" defaultRowHeight="12.75"/>
  <cols>
    <col min="1" max="1" width="5.140625" style="1" customWidth="1"/>
    <col min="2" max="2" width="5.8515625" style="1" customWidth="1"/>
    <col min="3" max="3" width="31.140625" style="1" customWidth="1"/>
    <col min="4" max="4" width="8.7109375" style="1" customWidth="1"/>
    <col min="5" max="5" width="20.28125" style="1" customWidth="1"/>
    <col min="6" max="6" width="17.140625" style="1" customWidth="1"/>
    <col min="7" max="7" width="16.7109375" style="1" customWidth="1"/>
    <col min="8" max="8" width="12.00390625" style="1" customWidth="1"/>
    <col min="9" max="16384" width="9.140625" style="1" customWidth="1"/>
  </cols>
  <sheetData>
    <row r="1" spans="1:11" ht="18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2.75">
      <c r="A3" s="43" t="s">
        <v>30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5">
      <c r="A4" s="2" t="s">
        <v>2</v>
      </c>
      <c r="B4" s="3"/>
      <c r="C4" s="3"/>
      <c r="D4" s="3"/>
      <c r="E4" s="3"/>
      <c r="F4" s="4"/>
      <c r="G4" s="4"/>
      <c r="H4" s="3"/>
      <c r="I4" s="3"/>
      <c r="J4" s="3"/>
      <c r="K4" s="3"/>
    </row>
    <row r="5" spans="1:11" ht="15">
      <c r="A5" s="2" t="s">
        <v>3</v>
      </c>
      <c r="B5" s="3"/>
      <c r="C5" s="3"/>
      <c r="D5" s="3"/>
      <c r="E5" s="3"/>
      <c r="F5" s="4"/>
      <c r="G5" s="4"/>
      <c r="H5" s="3"/>
      <c r="I5" s="3"/>
      <c r="J5" s="3"/>
      <c r="K5" s="3"/>
    </row>
    <row r="6" spans="1:11" ht="15">
      <c r="A6" s="2" t="s">
        <v>39</v>
      </c>
      <c r="B6" s="3"/>
      <c r="C6" s="3"/>
      <c r="D6" s="3"/>
      <c r="E6" s="3"/>
      <c r="F6" s="4"/>
      <c r="G6" s="4"/>
      <c r="H6" s="3"/>
      <c r="I6" s="3"/>
      <c r="J6" s="3"/>
      <c r="K6" s="3"/>
    </row>
    <row r="7" spans="1:11" ht="17.25">
      <c r="A7" s="5" t="s">
        <v>40</v>
      </c>
      <c r="B7" s="3"/>
      <c r="C7" s="3"/>
      <c r="D7" s="3"/>
      <c r="E7" s="3"/>
      <c r="F7" s="4"/>
      <c r="G7" s="4"/>
      <c r="H7" s="7"/>
      <c r="J7" s="3" t="s">
        <v>41</v>
      </c>
      <c r="K7" s="3"/>
    </row>
    <row r="8" spans="1:11" ht="12.75">
      <c r="A8" s="3" t="s">
        <v>6</v>
      </c>
      <c r="B8" s="3"/>
      <c r="C8" s="3"/>
      <c r="D8" s="3"/>
      <c r="E8" s="3"/>
      <c r="F8" s="4"/>
      <c r="G8" s="4"/>
      <c r="H8" s="9"/>
      <c r="I8" s="10"/>
      <c r="J8" s="11"/>
      <c r="K8" s="3"/>
    </row>
    <row r="9" spans="1:11" ht="20.25">
      <c r="A9" s="7"/>
      <c r="B9" s="12"/>
      <c r="C9" s="13"/>
      <c r="D9" s="13"/>
      <c r="E9" s="13"/>
      <c r="F9" s="4"/>
      <c r="G9" s="4"/>
      <c r="H9" s="3"/>
      <c r="I9" s="11"/>
      <c r="J9" s="3"/>
      <c r="K9" s="3"/>
    </row>
    <row r="10" spans="1:9" ht="26.25">
      <c r="A10" s="31" t="s">
        <v>11</v>
      </c>
      <c r="B10" s="37" t="s">
        <v>12</v>
      </c>
      <c r="C10" s="37" t="s">
        <v>45</v>
      </c>
      <c r="D10" s="31" t="s">
        <v>13</v>
      </c>
      <c r="E10" s="37" t="s">
        <v>44</v>
      </c>
      <c r="F10" s="37" t="s">
        <v>14</v>
      </c>
      <c r="G10" s="38" t="s">
        <v>42</v>
      </c>
      <c r="H10" s="39" t="s">
        <v>19</v>
      </c>
      <c r="I10" s="31" t="s">
        <v>22</v>
      </c>
    </row>
    <row r="11" spans="1:10" ht="12.75">
      <c r="A11" s="46">
        <v>1</v>
      </c>
      <c r="B11" s="18">
        <v>81</v>
      </c>
      <c r="C11" s="18" t="str">
        <f>VLOOKUP($B11,'[1]Іменні заявки'!$A:$I,2,FALSE)</f>
        <v>Оларь Іван Сергійович</v>
      </c>
      <c r="D11" s="19" t="str">
        <f>VLOOKUP($B11,'[1]Іменні заявки'!$A:$I,7,FALSE)</f>
        <v>КМС</v>
      </c>
      <c r="E11" s="47" t="str">
        <f>VLOOKUP($B11,'[1]Іменні заявки'!$A:$I,4,FALSE)</f>
        <v>Глибоцький район</v>
      </c>
      <c r="F11" s="47" t="str">
        <f>VLOOKUP($B11,'[1]Іменні заявки'!$A:$I,3,FALSE)</f>
        <v>Глибоцький район</v>
      </c>
      <c r="G11" s="35">
        <v>1</v>
      </c>
      <c r="H11" s="45">
        <f>G11+G12+G13+G14</f>
        <v>7</v>
      </c>
      <c r="I11" s="48">
        <v>1</v>
      </c>
      <c r="J11" s="26"/>
    </row>
    <row r="12" spans="1:10" ht="12.75">
      <c r="A12" s="46"/>
      <c r="B12" s="18">
        <v>82</v>
      </c>
      <c r="C12" s="18" t="str">
        <f>VLOOKUP($B12,'[1]Іменні заявки'!$A:$I,2,FALSE)</f>
        <v>Фретеучан Денис Васильович</v>
      </c>
      <c r="D12" s="19" t="str">
        <f>VLOOKUP($B12,'[1]Іменні заявки'!$A:$I,7,FALSE)</f>
        <v>КМС</v>
      </c>
      <c r="E12" s="47"/>
      <c r="F12" s="47"/>
      <c r="G12" s="35">
        <v>2</v>
      </c>
      <c r="H12" s="45"/>
      <c r="I12" s="48"/>
      <c r="J12" s="26"/>
    </row>
    <row r="13" spans="1:10" ht="12.75">
      <c r="A13" s="46"/>
      <c r="B13" s="18">
        <v>83</v>
      </c>
      <c r="C13" s="18" t="str">
        <f>VLOOKUP($B13,'[1]Іменні заявки'!$A:$I,2,FALSE)</f>
        <v>Дулгер Мар’ян Валерійович</v>
      </c>
      <c r="D13" s="19" t="str">
        <f>VLOOKUP($B13,'[1]Іменні заявки'!$A:$I,7,FALSE)</f>
        <v>ІІ</v>
      </c>
      <c r="E13" s="47"/>
      <c r="F13" s="47"/>
      <c r="G13" s="35">
        <v>3</v>
      </c>
      <c r="H13" s="45"/>
      <c r="I13" s="48"/>
      <c r="J13" s="26"/>
    </row>
    <row r="14" spans="1:10" ht="12.75">
      <c r="A14" s="46"/>
      <c r="B14" s="18">
        <v>85</v>
      </c>
      <c r="C14" s="18" t="str">
        <f>VLOOKUP($B14,'[1]Іменні заявки'!$A:$I,2,FALSE)</f>
        <v>Кирчу Марія Георгіївна</v>
      </c>
      <c r="D14" s="19" t="str">
        <f>VLOOKUP($B14,'[1]Іменні заявки'!$A:$I,7,FALSE)</f>
        <v>ІІ</v>
      </c>
      <c r="E14" s="47"/>
      <c r="F14" s="47"/>
      <c r="G14" s="35">
        <v>1</v>
      </c>
      <c r="H14" s="45"/>
      <c r="I14" s="48"/>
      <c r="J14" s="26"/>
    </row>
    <row r="15" spans="1:10" ht="12.75">
      <c r="A15" s="46">
        <v>2</v>
      </c>
      <c r="B15" s="18">
        <v>51</v>
      </c>
      <c r="C15" s="18" t="str">
        <f>VLOOKUP($B15,'[1]Іменні заявки'!$A:$I,2,FALSE)</f>
        <v>Штефанеса Ірина</v>
      </c>
      <c r="D15" s="19" t="str">
        <f>VLOOKUP($B15,'[1]Іменні заявки'!$A:$I,7,FALSE)</f>
        <v>ІІ</v>
      </c>
      <c r="E15" s="47" t="str">
        <f>VLOOKUP($B15,'[1]Іменні заявки'!$A:$I,4,FALSE)</f>
        <v>Новоселицький район</v>
      </c>
      <c r="F15" s="47" t="str">
        <f>VLOOKUP($B15,'[1]Іменні заявки'!$A:$I,3,FALSE)</f>
        <v>Новоселицький район</v>
      </c>
      <c r="G15" s="35">
        <v>2</v>
      </c>
      <c r="H15" s="45">
        <f>G15+G16+G17+G18</f>
        <v>19</v>
      </c>
      <c r="I15" s="48">
        <v>2</v>
      </c>
      <c r="J15" s="26"/>
    </row>
    <row r="16" spans="1:10" ht="12.75">
      <c r="A16" s="46"/>
      <c r="B16" s="18">
        <v>54</v>
      </c>
      <c r="C16" s="18" t="str">
        <f>VLOOKUP($B16,'[1]Іменні заявки'!$A:$I,2,FALSE)</f>
        <v>Захарчук Каріна</v>
      </c>
      <c r="D16" s="19" t="str">
        <f>VLOOKUP($B16,'[1]Іменні заявки'!$A:$I,7,FALSE)</f>
        <v>ІІІ</v>
      </c>
      <c r="E16" s="47"/>
      <c r="F16" s="47"/>
      <c r="G16" s="35">
        <v>4</v>
      </c>
      <c r="H16" s="45"/>
      <c r="I16" s="48"/>
      <c r="J16" s="26"/>
    </row>
    <row r="17" spans="1:10" ht="12.75">
      <c r="A17" s="46"/>
      <c r="B17" s="18">
        <v>57</v>
      </c>
      <c r="C17" s="18" t="str">
        <f>VLOOKUP($B17,'[1]Іменні заявки'!$A:$I,2,FALSE)</f>
        <v>Сандуляк Дана</v>
      </c>
      <c r="D17" s="19" t="str">
        <f>VLOOKUP($B17,'[1]Іменні заявки'!$A:$I,7,FALSE)</f>
        <v>ІІІ</v>
      </c>
      <c r="E17" s="47"/>
      <c r="F17" s="47"/>
      <c r="G17" s="35">
        <v>6</v>
      </c>
      <c r="H17" s="45"/>
      <c r="I17" s="48"/>
      <c r="J17" s="26"/>
    </row>
    <row r="18" spans="1:10" ht="12.75">
      <c r="A18" s="46"/>
      <c r="B18" s="18">
        <v>53</v>
      </c>
      <c r="C18" s="18" t="str">
        <f>VLOOKUP($B18,'[1]Іменні заявки'!$A:$I,2,FALSE)</f>
        <v>Падурій Авель</v>
      </c>
      <c r="D18" s="19" t="str">
        <f>VLOOKUP($B18,'[1]Іменні заявки'!$A:$I,7,FALSE)</f>
        <v>ІІІ</v>
      </c>
      <c r="E18" s="47"/>
      <c r="F18" s="47"/>
      <c r="G18" s="35">
        <v>7</v>
      </c>
      <c r="H18" s="45"/>
      <c r="I18" s="48"/>
      <c r="J18" s="26"/>
    </row>
    <row r="19" spans="1:10" ht="12.75">
      <c r="A19" s="46">
        <v>3</v>
      </c>
      <c r="B19" s="18">
        <v>42</v>
      </c>
      <c r="C19" s="18" t="str">
        <f>VLOOKUP($B19,'[1]Іменні заявки'!$A:$I,2,FALSE)</f>
        <v>Довбуш Іван Іванович</v>
      </c>
      <c r="D19" s="19" t="str">
        <f>VLOOKUP($B19,'[1]Іменні заявки'!$A:$I,7,FALSE)</f>
        <v>ІІІ</v>
      </c>
      <c r="E19" s="47" t="str">
        <f>VLOOKUP($B19,'[1]Іменні заявки'!$A:$I,4,FALSE)</f>
        <v>Путильський район</v>
      </c>
      <c r="F19" s="47" t="str">
        <f>VLOOKUP($B19,'[1]Іменні заявки'!$A:$I,3,FALSE)</f>
        <v>Путильський район</v>
      </c>
      <c r="G19" s="35">
        <v>5</v>
      </c>
      <c r="H19" s="45">
        <f>G19+G20+G21+G22</f>
        <v>37</v>
      </c>
      <c r="I19" s="48">
        <v>3</v>
      </c>
      <c r="J19" s="26"/>
    </row>
    <row r="20" spans="1:10" ht="12.75">
      <c r="A20" s="46"/>
      <c r="B20" s="18">
        <v>41</v>
      </c>
      <c r="C20" s="18" t="str">
        <f>VLOOKUP($B20,'[1]Іменні заявки'!$A:$I,2,FALSE)</f>
        <v>Федюк Борис Васильович</v>
      </c>
      <c r="D20" s="19" t="str">
        <f>VLOOKUP($B20,'[1]Іменні заявки'!$A:$I,7,FALSE)</f>
        <v>ІІІ</v>
      </c>
      <c r="E20" s="47"/>
      <c r="F20" s="47"/>
      <c r="G20" s="35">
        <v>8</v>
      </c>
      <c r="H20" s="45"/>
      <c r="I20" s="48"/>
      <c r="J20" s="26"/>
    </row>
    <row r="21" spans="1:10" ht="12.75">
      <c r="A21" s="46"/>
      <c r="B21" s="18">
        <v>43</v>
      </c>
      <c r="C21" s="18" t="str">
        <f>VLOOKUP($B21,'[1]Іменні заявки'!$A:$I,2,FALSE)</f>
        <v>Торак Сергій Анатолійович </v>
      </c>
      <c r="D21" s="19" t="str">
        <f>VLOOKUP($B21,'[1]Іменні заявки'!$A:$I,7,FALSE)</f>
        <v>ІІІ</v>
      </c>
      <c r="E21" s="47"/>
      <c r="F21" s="47"/>
      <c r="G21" s="35">
        <v>9</v>
      </c>
      <c r="H21" s="45"/>
      <c r="I21" s="48"/>
      <c r="J21" s="26"/>
    </row>
    <row r="22" spans="1:10" ht="12.75">
      <c r="A22" s="46"/>
      <c r="B22" s="18">
        <v>44</v>
      </c>
      <c r="C22" s="18" t="str">
        <f>VLOOKUP($B22,'[1]Іменні заявки'!$A:$I,2,FALSE)</f>
        <v>Бурак Тетяна Василівна</v>
      </c>
      <c r="D22" s="19" t="str">
        <f>VLOOKUP($B22,'[1]Іменні заявки'!$A:$I,7,FALSE)</f>
        <v>ІІІ</v>
      </c>
      <c r="E22" s="47"/>
      <c r="F22" s="47"/>
      <c r="G22" s="35">
        <v>15</v>
      </c>
      <c r="H22" s="45"/>
      <c r="I22" s="48"/>
      <c r="J22" s="26"/>
    </row>
    <row r="23" spans="1:10" ht="12.75">
      <c r="A23" s="46">
        <v>4</v>
      </c>
      <c r="B23" s="18">
        <v>23</v>
      </c>
      <c r="C23" s="18" t="str">
        <f>VLOOKUP($B23,'[1]Іменні заявки'!$A:$I,2,FALSE)</f>
        <v>Кушнірюк Богдан Ігорович</v>
      </c>
      <c r="D23" s="19" t="str">
        <f>VLOOKUP($B23,'[1]Іменні заявки'!$A:$I,7,FALSE)</f>
        <v>ІІІ</v>
      </c>
      <c r="E23" s="47" t="str">
        <f>VLOOKUP($B23,'[1]Іменні заявки'!$A:$I,4,FALSE)</f>
        <v>м.Чернівці</v>
      </c>
      <c r="F23" s="47" t="str">
        <f>VLOOKUP($B23,'[1]Іменні заявки'!$A:$I,3,FALSE)</f>
        <v>м.Чернівці</v>
      </c>
      <c r="G23" s="35">
        <v>10</v>
      </c>
      <c r="H23" s="45">
        <f>G23+G24+G25+G26</f>
        <v>47</v>
      </c>
      <c r="I23" s="48">
        <v>4</v>
      </c>
      <c r="J23" s="26"/>
    </row>
    <row r="24" spans="1:10" ht="12.75">
      <c r="A24" s="46"/>
      <c r="B24" s="18">
        <v>25</v>
      </c>
      <c r="C24" s="18" t="str">
        <f>VLOOKUP($B24,'[1]Іменні заявки'!$A:$I,2,FALSE)</f>
        <v>Михайлюк Олександр Михайлович</v>
      </c>
      <c r="D24" s="19" t="str">
        <f>VLOOKUP($B24,'[1]Іменні заявки'!$A:$I,7,FALSE)</f>
        <v>ІІІ</v>
      </c>
      <c r="E24" s="47"/>
      <c r="F24" s="47"/>
      <c r="G24" s="35">
        <v>13</v>
      </c>
      <c r="H24" s="45"/>
      <c r="I24" s="48"/>
      <c r="J24" s="26"/>
    </row>
    <row r="25" spans="1:10" ht="12.75">
      <c r="A25" s="46"/>
      <c r="B25" s="40">
        <v>24</v>
      </c>
      <c r="C25" s="18" t="str">
        <f>VLOOKUP($B25,'[1]Іменні заявки'!$A:$I,2,FALSE)</f>
        <v>Лещинский Максим Костянтинович</v>
      </c>
      <c r="D25" s="19" t="str">
        <f>VLOOKUP($B25,'[1]Іменні заявки'!$A:$I,7,FALSE)</f>
        <v>ІІІ</v>
      </c>
      <c r="E25" s="47"/>
      <c r="F25" s="47"/>
      <c r="G25" s="35">
        <v>16</v>
      </c>
      <c r="H25" s="45"/>
      <c r="I25" s="48"/>
      <c r="J25" s="26"/>
    </row>
    <row r="26" spans="1:10" ht="12.75">
      <c r="A26" s="46"/>
      <c r="B26" s="18">
        <v>22</v>
      </c>
      <c r="C26" s="18" t="str">
        <f>VLOOKUP($B26,'[1]Іменні заявки'!$A:$I,2,FALSE)</f>
        <v>Ількова Ольга Сергіївна</v>
      </c>
      <c r="D26" s="19" t="str">
        <f>VLOOKUP($B26,'[1]Іменні заявки'!$A:$I,7,FALSE)</f>
        <v>ІІІ</v>
      </c>
      <c r="E26" s="47"/>
      <c r="F26" s="47"/>
      <c r="G26" s="35">
        <v>8</v>
      </c>
      <c r="H26" s="45"/>
      <c r="I26" s="48"/>
      <c r="J26" s="26"/>
    </row>
    <row r="27" spans="1:10" ht="12.75">
      <c r="A27" s="46">
        <v>5</v>
      </c>
      <c r="B27" s="18">
        <v>74</v>
      </c>
      <c r="C27" s="18" t="str">
        <f>VLOOKUP($B27,'[1]Іменні заявки'!$A:$I,2,FALSE)</f>
        <v>Вітюк Ілля Георгійович</v>
      </c>
      <c r="D27" s="19" t="str">
        <f>VLOOKUP($B27,'[1]Іменні заявки'!$A:$I,7,FALSE)</f>
        <v>ІІІ</v>
      </c>
      <c r="E27" s="47" t="str">
        <f>VLOOKUP($B27,'[1]Іменні заявки'!$A:$I,4,FALSE)</f>
        <v>Сторожинецький район</v>
      </c>
      <c r="F27" s="47" t="str">
        <f>VLOOKUP($B27,'[1]Іменні заявки'!$A:$I,3,FALSE)</f>
        <v>Сторожинецький район</v>
      </c>
      <c r="G27" s="35">
        <v>6</v>
      </c>
      <c r="H27" s="45">
        <f>G27+G28+G29+G30</f>
        <v>62</v>
      </c>
      <c r="I27" s="48">
        <v>5</v>
      </c>
      <c r="J27" s="26"/>
    </row>
    <row r="28" spans="1:10" ht="12.75">
      <c r="A28" s="46"/>
      <c r="B28" s="18">
        <v>75</v>
      </c>
      <c r="C28" s="18" t="str">
        <f>VLOOKUP($B28,'[1]Іменні заявки'!$A:$I,2,FALSE)</f>
        <v>Бока Георгій Васильович</v>
      </c>
      <c r="D28" s="19" t="str">
        <f>VLOOKUP($B28,'[1]Іменні заявки'!$A:$I,7,FALSE)</f>
        <v>ІІІ</v>
      </c>
      <c r="E28" s="47"/>
      <c r="F28" s="47"/>
      <c r="G28" s="35">
        <v>12</v>
      </c>
      <c r="H28" s="45"/>
      <c r="I28" s="48"/>
      <c r="J28" s="26"/>
    </row>
    <row r="29" spans="1:10" ht="12.75">
      <c r="A29" s="46"/>
      <c r="B29" s="18">
        <v>72</v>
      </c>
      <c r="C29" s="18" t="str">
        <f>VLOOKUP($B29,'[1]Іменні заявки'!$A:$I,2,FALSE)</f>
        <v>Лахман Валентин Миколайович</v>
      </c>
      <c r="D29" s="19" t="str">
        <f>VLOOKUP($B29,'[1]Іменні заявки'!$A:$I,7,FALSE)</f>
        <v>ІІ</v>
      </c>
      <c r="E29" s="47"/>
      <c r="F29" s="47"/>
      <c r="G29" s="35">
        <v>23</v>
      </c>
      <c r="H29" s="45"/>
      <c r="I29" s="48"/>
      <c r="J29" s="26"/>
    </row>
    <row r="30" spans="1:10" ht="12.75">
      <c r="A30" s="46"/>
      <c r="B30" s="18">
        <v>71</v>
      </c>
      <c r="C30" s="18" t="str">
        <f>VLOOKUP($B30,'[1]Іменні заявки'!$A:$I,2,FALSE)</f>
        <v>Наліпа Аліна Сергіївна</v>
      </c>
      <c r="D30" s="19" t="str">
        <f>VLOOKUP($B30,'[1]Іменні заявки'!$A:$I,7,FALSE)</f>
        <v>ІІ</v>
      </c>
      <c r="E30" s="47"/>
      <c r="F30" s="47"/>
      <c r="G30" s="35">
        <v>21</v>
      </c>
      <c r="H30" s="45"/>
      <c r="I30" s="48"/>
      <c r="J30" s="26"/>
    </row>
    <row r="31" spans="1:10" ht="12.75">
      <c r="A31" s="46">
        <v>6</v>
      </c>
      <c r="B31" s="18">
        <v>106</v>
      </c>
      <c r="C31" s="18" t="str">
        <f>VLOOKUP($B31,'[1]Іменні заявки'!$A:$I,2,FALSE)</f>
        <v>Проданюк Микола Миколай.</v>
      </c>
      <c r="D31" s="19" t="str">
        <f>VLOOKUP($B31,'[1]Іменні заявки'!$A:$I,7,FALSE)</f>
        <v>ІІІ</v>
      </c>
      <c r="E31" s="47" t="str">
        <f>VLOOKUP($B31,'[1]Іменні заявки'!$A:$I,4,FALSE)</f>
        <v>Сокирянський район</v>
      </c>
      <c r="F31" s="47" t="str">
        <f>VLOOKUP($B31,'[1]Іменні заявки'!$A:$I,3,FALSE)</f>
        <v>Сокирянський район</v>
      </c>
      <c r="G31" s="35">
        <v>28</v>
      </c>
      <c r="H31" s="45">
        <f>G31+G32+G33+G34</f>
        <v>64</v>
      </c>
      <c r="I31" s="48">
        <v>6</v>
      </c>
      <c r="J31" s="26"/>
    </row>
    <row r="32" spans="1:10" ht="12.75">
      <c r="A32" s="46"/>
      <c r="B32" s="18">
        <v>104</v>
      </c>
      <c r="C32" s="18" t="str">
        <f>VLOOKUP($B32,'[1]Іменні заявки'!$A:$I,2,FALSE)</f>
        <v>Каралаш  Анастасія Євгенівна</v>
      </c>
      <c r="D32" s="19" t="str">
        <f>VLOOKUP($B32,'[1]Іменні заявки'!$A:$I,7,FALSE)</f>
        <v>ІІІ</v>
      </c>
      <c r="E32" s="47"/>
      <c r="F32" s="47"/>
      <c r="G32" s="35">
        <v>5</v>
      </c>
      <c r="H32" s="45"/>
      <c r="I32" s="48"/>
      <c r="J32" s="26"/>
    </row>
    <row r="33" spans="1:10" ht="12.75">
      <c r="A33" s="46"/>
      <c r="B33" s="18">
        <v>105</v>
      </c>
      <c r="C33" s="18" t="str">
        <f>VLOOKUP($B33,'[1]Іменні заявки'!$A:$I,2,FALSE)</f>
        <v>Федчишина Поліна Олегівна</v>
      </c>
      <c r="D33" s="19" t="str">
        <f>VLOOKUP($B33,'[1]Іменні заявки'!$A:$I,7,FALSE)</f>
        <v>ІІІ</v>
      </c>
      <c r="E33" s="47"/>
      <c r="F33" s="47"/>
      <c r="G33" s="35">
        <v>13</v>
      </c>
      <c r="H33" s="45"/>
      <c r="I33" s="48"/>
      <c r="J33" s="26"/>
    </row>
    <row r="34" spans="1:10" ht="12.75">
      <c r="A34" s="46"/>
      <c r="B34" s="18">
        <v>102</v>
      </c>
      <c r="C34" s="18" t="str">
        <f>VLOOKUP($B34,'[1]Іменні заявки'!$A:$I,2,FALSE)</f>
        <v>Кулій Олександра Сергіївна</v>
      </c>
      <c r="D34" s="19" t="str">
        <f>VLOOKUP($B34,'[1]Іменні заявки'!$A:$I,7,FALSE)</f>
        <v>ІІІ</v>
      </c>
      <c r="E34" s="47"/>
      <c r="F34" s="47"/>
      <c r="G34" s="35">
        <v>18</v>
      </c>
      <c r="H34" s="45"/>
      <c r="I34" s="48"/>
      <c r="J34" s="26"/>
    </row>
    <row r="35" spans="1:10" ht="12.75">
      <c r="A35" s="46">
        <v>7</v>
      </c>
      <c r="B35" s="18">
        <v>96</v>
      </c>
      <c r="C35" s="18" t="str">
        <f>VLOOKUP($B35,'[1]Іменні заявки'!$A:$I,2,FALSE)</f>
        <v>Марівцан Руслан Сергійович</v>
      </c>
      <c r="D35" s="19" t="str">
        <f>VLOOKUP($B35,'[1]Іменні заявки'!$A:$I,7,FALSE)</f>
        <v>ІІІ</v>
      </c>
      <c r="E35" s="47" t="str">
        <f>VLOOKUP($B35,'[1]Іменні заявки'!$A:$I,4,FALSE)</f>
        <v>Глибоцький район</v>
      </c>
      <c r="F35" s="47" t="str">
        <f>VLOOKUP($B35,'[1]Іменні заявки'!$A:$I,3,FALSE)</f>
        <v>Глибоцький ЦТКСЕУМ</v>
      </c>
      <c r="G35" s="35">
        <v>4</v>
      </c>
      <c r="H35" s="45">
        <f>G35+G36+G37+G38</f>
        <v>71</v>
      </c>
      <c r="I35" s="48">
        <v>7</v>
      </c>
      <c r="J35" s="26"/>
    </row>
    <row r="36" spans="1:10" ht="12.75">
      <c r="A36" s="46"/>
      <c r="B36" s="18">
        <v>93</v>
      </c>
      <c r="C36" s="18" t="str">
        <f>VLOOKUP($B36,'[1]Іменні заявки'!$A:$I,2,FALSE)</f>
        <v>Іліюк Іонуць-Дануць Георгійович</v>
      </c>
      <c r="D36" s="19" t="str">
        <f>VLOOKUP($B36,'[1]Іменні заявки'!$A:$I,7,FALSE)</f>
        <v>ІІІ</v>
      </c>
      <c r="E36" s="47"/>
      <c r="F36" s="47"/>
      <c r="G36" s="35">
        <v>17</v>
      </c>
      <c r="H36" s="45"/>
      <c r="I36" s="48"/>
      <c r="J36" s="26"/>
    </row>
    <row r="37" spans="1:10" ht="12.75">
      <c r="A37" s="46"/>
      <c r="B37" s="18">
        <v>94</v>
      </c>
      <c r="C37" s="18" t="str">
        <f>VLOOKUP($B37,'[1]Іменні заявки'!$A:$I,2,FALSE)</f>
        <v>Скутарь Микола Миколайович</v>
      </c>
      <c r="D37" s="19" t="str">
        <f>VLOOKUP($B37,'[1]Іменні заявки'!$A:$I,7,FALSE)</f>
        <v>ІІІ</v>
      </c>
      <c r="E37" s="47"/>
      <c r="F37" s="47"/>
      <c r="G37" s="35">
        <v>40</v>
      </c>
      <c r="H37" s="45"/>
      <c r="I37" s="48"/>
      <c r="J37" s="26"/>
    </row>
    <row r="38" spans="1:10" ht="12.75">
      <c r="A38" s="46"/>
      <c r="B38" s="18">
        <v>95</v>
      </c>
      <c r="C38" s="18" t="str">
        <f>VLOOKUP($B38,'[1]Іменні заявки'!$A:$I,2,FALSE)</f>
        <v>Скутарь Марія Миколаївна</v>
      </c>
      <c r="D38" s="19" t="str">
        <f>VLOOKUP($B38,'[1]Іменні заявки'!$A:$I,7,FALSE)</f>
        <v>ІІІ</v>
      </c>
      <c r="E38" s="47"/>
      <c r="F38" s="47"/>
      <c r="G38" s="35">
        <v>10</v>
      </c>
      <c r="H38" s="45"/>
      <c r="I38" s="48"/>
      <c r="J38" s="26"/>
    </row>
    <row r="39" spans="1:10" ht="12.75">
      <c r="A39" s="46">
        <v>8</v>
      </c>
      <c r="B39" s="18">
        <v>135</v>
      </c>
      <c r="C39" s="18" t="str">
        <f>VLOOKUP($B39,'[1]Іменні заявки'!$A:$I,2,FALSE)</f>
        <v>Вийчук Василь Миколайович</v>
      </c>
      <c r="D39" s="19" t="str">
        <f>VLOOKUP($B39,'[1]Іменні заявки'!$A:$I,7,FALSE)</f>
        <v>ІІІ</v>
      </c>
      <c r="E39" s="47" t="str">
        <f>VLOOKUP($B39,'[1]Іменні заявки'!$A:$I,4,FALSE)</f>
        <v>Вижницький район</v>
      </c>
      <c r="F39" s="47" t="str">
        <f>VLOOKUP($B39,'[1]Іменні заявки'!$A:$I,3,FALSE)</f>
        <v>Вижницький район</v>
      </c>
      <c r="G39" s="35">
        <v>18</v>
      </c>
      <c r="H39" s="45">
        <f>G39+G40+G41+G42</f>
        <v>80</v>
      </c>
      <c r="I39" s="48">
        <v>8</v>
      </c>
      <c r="J39" s="26"/>
    </row>
    <row r="40" spans="1:10" ht="12.75">
      <c r="A40" s="46"/>
      <c r="B40" s="18">
        <v>136</v>
      </c>
      <c r="C40" s="18" t="str">
        <f>VLOOKUP($B40,'[1]Іменні заявки'!$A:$I,2,FALSE)</f>
        <v>Дутчак Петро Васильович</v>
      </c>
      <c r="D40" s="19" t="str">
        <f>VLOOKUP($B40,'[1]Іменні заявки'!$A:$I,7,FALSE)</f>
        <v>ІІІ</v>
      </c>
      <c r="E40" s="47"/>
      <c r="F40" s="47"/>
      <c r="G40" s="35">
        <v>19</v>
      </c>
      <c r="H40" s="45"/>
      <c r="I40" s="48"/>
      <c r="J40" s="26"/>
    </row>
    <row r="41" spans="1:10" ht="12.75">
      <c r="A41" s="46"/>
      <c r="B41" s="18">
        <v>133</v>
      </c>
      <c r="C41" s="18" t="str">
        <f>VLOOKUP($B41,'[1]Іменні заявки'!$A:$I,2,FALSE)</f>
        <v>Балабушенко Григорій Сергійович</v>
      </c>
      <c r="D41" s="19" t="str">
        <f>VLOOKUP($B41,'[1]Іменні заявки'!$A:$I,7,FALSE)</f>
        <v>ІІІ</v>
      </c>
      <c r="E41" s="47"/>
      <c r="F41" s="47"/>
      <c r="G41" s="35">
        <v>24</v>
      </c>
      <c r="H41" s="45"/>
      <c r="I41" s="48"/>
      <c r="J41" s="26"/>
    </row>
    <row r="42" spans="1:10" ht="12.75">
      <c r="A42" s="46"/>
      <c r="B42" s="18">
        <v>131</v>
      </c>
      <c r="C42" s="18" t="str">
        <f>VLOOKUP($B42,'[1]Іменні заявки'!$A:$I,2,FALSE)</f>
        <v>Андрюк Ілона Миколаївна</v>
      </c>
      <c r="D42" s="19" t="str">
        <f>VLOOKUP($B42,'[1]Іменні заявки'!$A:$I,7,FALSE)</f>
        <v>ІІІ</v>
      </c>
      <c r="E42" s="47"/>
      <c r="F42" s="47"/>
      <c r="G42" s="35">
        <v>19</v>
      </c>
      <c r="H42" s="45"/>
      <c r="I42" s="48"/>
      <c r="J42" s="26"/>
    </row>
    <row r="43" spans="1:10" ht="12.75">
      <c r="A43" s="46">
        <v>9</v>
      </c>
      <c r="B43" s="18">
        <v>34</v>
      </c>
      <c r="C43" s="18" t="str">
        <f>VLOOKUP($B43,'[1]Іменні заявки'!$A:$I,2,FALSE)</f>
        <v>Герман Олексій Віталійович</v>
      </c>
      <c r="D43" s="19" t="str">
        <f>VLOOKUP($B43,'[1]Іменні заявки'!$A:$I,7,FALSE)</f>
        <v>ІІІ</v>
      </c>
      <c r="E43" s="47" t="str">
        <f>VLOOKUP($B43,'[1]Іменні заявки'!$A:$I,4,FALSE)</f>
        <v>Герцаївський район</v>
      </c>
      <c r="F43" s="47" t="str">
        <f>VLOOKUP($B43,'[1]Іменні заявки'!$A:$I,3,FALSE)</f>
        <v>Герцаївський район</v>
      </c>
      <c r="G43" s="35">
        <v>21</v>
      </c>
      <c r="H43" s="45">
        <f>G43+G44+G45+G46</f>
        <v>81</v>
      </c>
      <c r="I43" s="48">
        <v>9</v>
      </c>
      <c r="J43" s="26"/>
    </row>
    <row r="44" spans="1:10" ht="12.75">
      <c r="A44" s="46"/>
      <c r="B44" s="18">
        <v>33</v>
      </c>
      <c r="C44" s="18" t="str">
        <f>VLOOKUP($B44,'[1]Іменні заявки'!$A:$I,2,FALSE)</f>
        <v>Бордіану Василь Ілліч</v>
      </c>
      <c r="D44" s="19" t="str">
        <f>VLOOKUP($B44,'[1]Іменні заявки'!$A:$I,7,FALSE)</f>
        <v>ІІІ</v>
      </c>
      <c r="E44" s="47"/>
      <c r="F44" s="47"/>
      <c r="G44" s="35">
        <v>26</v>
      </c>
      <c r="H44" s="45"/>
      <c r="I44" s="48"/>
      <c r="J44" s="26"/>
    </row>
    <row r="45" spans="1:10" ht="12.75">
      <c r="A45" s="46"/>
      <c r="B45" s="18">
        <v>32</v>
      </c>
      <c r="C45" s="18" t="str">
        <f>VLOOKUP($B45,'[1]Іменні заявки'!$A:$I,2,FALSE)</f>
        <v>Біля Дмитро Дмитрович</v>
      </c>
      <c r="D45" s="19" t="str">
        <f>VLOOKUP($B45,'[1]Іменні заявки'!$A:$I,7,FALSE)</f>
        <v>ІІІ</v>
      </c>
      <c r="E45" s="47"/>
      <c r="F45" s="47"/>
      <c r="G45" s="35">
        <v>27</v>
      </c>
      <c r="H45" s="45"/>
      <c r="I45" s="48"/>
      <c r="J45" s="26"/>
    </row>
    <row r="46" spans="1:10" ht="12.75">
      <c r="A46" s="46"/>
      <c r="B46" s="18">
        <v>36</v>
      </c>
      <c r="C46" s="18" t="str">
        <f>VLOOKUP($B46,'[1]Іменні заявки'!$A:$I,2,FALSE)</f>
        <v>Лаврінець Данієла Іванівна</v>
      </c>
      <c r="D46" s="19" t="str">
        <f>VLOOKUP($B46,'[1]Іменні заявки'!$A:$I,7,FALSE)</f>
        <v>ІІІ</v>
      </c>
      <c r="E46" s="47"/>
      <c r="F46" s="47"/>
      <c r="G46" s="35">
        <v>7</v>
      </c>
      <c r="H46" s="45"/>
      <c r="I46" s="48"/>
      <c r="J46" s="26"/>
    </row>
    <row r="47" spans="1:10" ht="12.75">
      <c r="A47" s="46">
        <v>10</v>
      </c>
      <c r="B47" s="18">
        <v>123</v>
      </c>
      <c r="C47" s="18" t="str">
        <f>VLOOKUP($B47,'[1]Іменні заявки'!$A:$I,2,FALSE)</f>
        <v>Федорюк Павло Іванович</v>
      </c>
      <c r="D47" s="19">
        <f>VLOOKUP($B47,'[1]Іменні заявки'!$A:$I,7,FALSE)</f>
        <v>0</v>
      </c>
      <c r="E47" s="47" t="str">
        <f>VLOOKUP($B47,'[1]Іменні заявки'!$A:$I,4,FALSE)</f>
        <v>Кіцманський район</v>
      </c>
      <c r="F47" s="47" t="str">
        <f>VLOOKUP($B47,'[1]Іменні заявки'!$A:$I,3,FALSE)</f>
        <v>Кіцманський район</v>
      </c>
      <c r="G47" s="35">
        <v>14</v>
      </c>
      <c r="H47" s="45">
        <f>G47+G48+G49+G50</f>
        <v>82</v>
      </c>
      <c r="I47" s="48">
        <v>10</v>
      </c>
      <c r="J47" s="26"/>
    </row>
    <row r="48" spans="1:10" ht="12.75">
      <c r="A48" s="46"/>
      <c r="B48" s="18">
        <v>121</v>
      </c>
      <c r="C48" s="18" t="str">
        <f>VLOOKUP($B48,'[1]Іменні заявки'!$A:$I,2,FALSE)</f>
        <v>Олексюк Вадим Анатолійович</v>
      </c>
      <c r="D48" s="19">
        <f>VLOOKUP($B48,'[1]Іменні заявки'!$A:$I,7,FALSE)</f>
        <v>0</v>
      </c>
      <c r="E48" s="47"/>
      <c r="F48" s="47"/>
      <c r="G48" s="35">
        <v>29</v>
      </c>
      <c r="H48" s="45"/>
      <c r="I48" s="48"/>
      <c r="J48" s="26"/>
    </row>
    <row r="49" spans="1:10" ht="12.75">
      <c r="A49" s="46"/>
      <c r="B49" s="18">
        <v>122</v>
      </c>
      <c r="C49" s="18" t="str">
        <f>VLOOKUP($B49,'[1]Іменні заявки'!$A:$I,2,FALSE)</f>
        <v>Федорюк Іван Миколайович</v>
      </c>
      <c r="D49" s="19">
        <f>VLOOKUP($B49,'[1]Іменні заявки'!$A:$I,7,FALSE)</f>
        <v>0</v>
      </c>
      <c r="E49" s="47"/>
      <c r="F49" s="47"/>
      <c r="G49" s="35">
        <v>30</v>
      </c>
      <c r="H49" s="45"/>
      <c r="I49" s="48"/>
      <c r="J49" s="26"/>
    </row>
    <row r="50" spans="1:10" ht="12.75">
      <c r="A50" s="46"/>
      <c r="B50" s="18">
        <v>125</v>
      </c>
      <c r="C50" s="18" t="str">
        <f>VLOOKUP($B50,'[1]Іменні заявки'!$A:$I,2,FALSE)</f>
        <v>Сорохан Аліна Іванівна</v>
      </c>
      <c r="D50" s="19">
        <f>VLOOKUP($B50,'[1]Іменні заявки'!$A:$I,7,FALSE)</f>
        <v>0</v>
      </c>
      <c r="E50" s="47"/>
      <c r="F50" s="47"/>
      <c r="G50" s="35">
        <v>9</v>
      </c>
      <c r="H50" s="45"/>
      <c r="I50" s="48"/>
      <c r="J50" s="26"/>
    </row>
    <row r="51" spans="1:10" ht="12.75">
      <c r="A51" s="46">
        <v>11</v>
      </c>
      <c r="B51" s="18">
        <v>62</v>
      </c>
      <c r="C51" s="18" t="str">
        <f>VLOOKUP($B51,'[1]Іменні заявки'!$A:$I,2,FALSE)</f>
        <v>Костенюк Ілля Васильович</v>
      </c>
      <c r="D51" s="19">
        <f>VLOOKUP($B51,'[1]Іменні заявки'!$A:$I,7,FALSE)</f>
        <v>0</v>
      </c>
      <c r="E51" s="47" t="str">
        <f>VLOOKUP($B51,'[1]Іменні заявки'!$A:$I,4,FALSE)</f>
        <v>Заставнівського району</v>
      </c>
      <c r="F51" s="47" t="str">
        <f>VLOOKUP($B51,'[1]Іменні заявки'!$A:$I,3,FALSE)</f>
        <v>Заставнівського району</v>
      </c>
      <c r="G51" s="35">
        <v>36</v>
      </c>
      <c r="H51" s="45">
        <f>G51+G52+G53+G54</f>
        <v>127</v>
      </c>
      <c r="I51" s="48">
        <v>11</v>
      </c>
      <c r="J51" s="26"/>
    </row>
    <row r="52" spans="1:10" ht="12.75">
      <c r="A52" s="46"/>
      <c r="B52" s="18">
        <v>65</v>
      </c>
      <c r="C52" s="18" t="str">
        <f>VLOOKUP($B52,'[1]Іменні заявки'!$A:$I,2,FALSE)</f>
        <v>Буковський Богдан Віталійович</v>
      </c>
      <c r="D52" s="19">
        <f>VLOOKUP($B52,'[1]Іменні заявки'!$A:$I,7,FALSE)</f>
        <v>0</v>
      </c>
      <c r="E52" s="47"/>
      <c r="F52" s="47"/>
      <c r="G52" s="35">
        <v>38</v>
      </c>
      <c r="H52" s="45"/>
      <c r="I52" s="48"/>
      <c r="J52" s="26"/>
    </row>
    <row r="53" spans="1:10" ht="12.75">
      <c r="A53" s="46"/>
      <c r="B53" s="18">
        <v>63</v>
      </c>
      <c r="C53" s="18" t="str">
        <f>VLOOKUP($B53,'[1]Іменні заявки'!$A:$I,2,FALSE)</f>
        <v>Литвинюк Микола Романович</v>
      </c>
      <c r="D53" s="19">
        <f>VLOOKUP($B53,'[1]Іменні заявки'!$A:$I,7,FALSE)</f>
        <v>0</v>
      </c>
      <c r="E53" s="47"/>
      <c r="F53" s="47"/>
      <c r="G53" s="35">
        <v>39</v>
      </c>
      <c r="H53" s="45"/>
      <c r="I53" s="48"/>
      <c r="J53" s="26"/>
    </row>
    <row r="54" spans="1:10" ht="12.75">
      <c r="A54" s="46"/>
      <c r="B54" s="18">
        <v>66</v>
      </c>
      <c r="C54" s="18" t="str">
        <f>VLOOKUP($B54,'[1]Іменні заявки'!$A:$I,2,FALSE)</f>
        <v>Парайко Віта Іллівна</v>
      </c>
      <c r="D54" s="19">
        <f>VLOOKUP($B54,'[1]Іменні заявки'!$A:$I,7,FALSE)</f>
        <v>0</v>
      </c>
      <c r="E54" s="47"/>
      <c r="F54" s="47"/>
      <c r="G54" s="35">
        <v>14</v>
      </c>
      <c r="H54" s="45"/>
      <c r="I54" s="48"/>
      <c r="J54" s="26"/>
    </row>
    <row r="55" spans="1:10" ht="12.75">
      <c r="A55" s="46">
        <v>12</v>
      </c>
      <c r="B55" s="18">
        <v>114</v>
      </c>
      <c r="C55" s="18" t="str">
        <f>VLOOKUP($B55,'[1]Іменні заявки'!$A:$I,2,FALSE)</f>
        <v>Білий Артур Вікторович</v>
      </c>
      <c r="D55" s="19">
        <f>VLOOKUP($B55,'[1]Іменні заявки'!$A:$I,7,FALSE)</f>
        <v>0</v>
      </c>
      <c r="E55" s="47" t="str">
        <f>VLOOKUP($B55,'[1]Іменні заявки'!$A:$I,4,FALSE)</f>
        <v>Кельменецький район</v>
      </c>
      <c r="F55" s="47" t="str">
        <f>VLOOKUP($B55,'[1]Іменні заявки'!$A:$I,3,FALSE)</f>
        <v>Кельменецький район</v>
      </c>
      <c r="G55" s="35">
        <v>33</v>
      </c>
      <c r="H55" s="45">
        <f>G55+G56+G57+G58</f>
        <v>131</v>
      </c>
      <c r="I55" s="48">
        <v>12</v>
      </c>
      <c r="J55" s="26"/>
    </row>
    <row r="56" spans="1:10" ht="12.75">
      <c r="A56" s="46"/>
      <c r="B56" s="18">
        <v>113</v>
      </c>
      <c r="C56" s="18" t="str">
        <f>VLOOKUP($B56,'[1]Іменні заявки'!$A:$I,2,FALSE)</f>
        <v>Жирун Владислав Олегович</v>
      </c>
      <c r="D56" s="19">
        <f>VLOOKUP($B56,'[1]Іменні заявки'!$A:$I,7,FALSE)</f>
        <v>0</v>
      </c>
      <c r="E56" s="47"/>
      <c r="F56" s="47"/>
      <c r="G56" s="35">
        <v>34</v>
      </c>
      <c r="H56" s="45"/>
      <c r="I56" s="48"/>
      <c r="J56" s="26"/>
    </row>
    <row r="57" spans="1:10" ht="12.75">
      <c r="A57" s="46"/>
      <c r="B57" s="18">
        <v>115</v>
      </c>
      <c r="C57" s="18" t="str">
        <f>VLOOKUP($B57,'[1]Іменні заявки'!$A:$I,2,FALSE)</f>
        <v>Мотрюк Юрій Вікторович</v>
      </c>
      <c r="D57" s="19">
        <f>VLOOKUP($B57,'[1]Іменні заявки'!$A:$I,7,FALSE)</f>
        <v>0</v>
      </c>
      <c r="E57" s="47"/>
      <c r="F57" s="47"/>
      <c r="G57" s="35">
        <v>41</v>
      </c>
      <c r="H57" s="45"/>
      <c r="I57" s="48"/>
      <c r="J57" s="26"/>
    </row>
    <row r="58" spans="1:10" ht="12.75">
      <c r="A58" s="46"/>
      <c r="B58" s="18">
        <v>111</v>
      </c>
      <c r="C58" s="18" t="str">
        <f>VLOOKUP($B58,'[1]Іменні заявки'!$A:$I,2,FALSE)</f>
        <v>Боднар Ольга Іванівна</v>
      </c>
      <c r="D58" s="19">
        <f>VLOOKUP($B58,'[1]Іменні заявки'!$A:$I,7,FALSE)</f>
        <v>0</v>
      </c>
      <c r="E58" s="47"/>
      <c r="F58" s="47"/>
      <c r="G58" s="35">
        <v>23</v>
      </c>
      <c r="H58" s="45"/>
      <c r="I58" s="48"/>
      <c r="J58" s="26"/>
    </row>
    <row r="59" spans="1:10" ht="12.75">
      <c r="A59" s="46">
        <v>13</v>
      </c>
      <c r="B59" s="18">
        <v>13</v>
      </c>
      <c r="C59" s="18" t="str">
        <f>VLOOKUP($B59,'[1]Іменні заявки'!$A:$I,2,FALSE)</f>
        <v>Продан Олег</v>
      </c>
      <c r="D59" s="19" t="str">
        <f>VLOOKUP($B59,'[1]Іменні заявки'!$A:$I,7,FALSE)</f>
        <v>І ю</v>
      </c>
      <c r="E59" s="47" t="str">
        <f>VLOOKUP($B59,'[1]Іменні заявки'!$A:$I,4,FALSE)</f>
        <v>Хотинський район</v>
      </c>
      <c r="F59" s="47" t="str">
        <f>VLOOKUP($B59,'[1]Іменні заявки'!$A:$I,3,FALSE)</f>
        <v>Хотинський район</v>
      </c>
      <c r="G59" s="35">
        <v>25</v>
      </c>
      <c r="H59" s="45">
        <f>G59+G60+G61+G62</f>
        <v>134</v>
      </c>
      <c r="I59" s="48">
        <v>13</v>
      </c>
      <c r="J59" s="26"/>
    </row>
    <row r="60" spans="1:10" ht="12.75">
      <c r="A60" s="46"/>
      <c r="B60" s="18">
        <v>11</v>
      </c>
      <c r="C60" s="18" t="str">
        <f>VLOOKUP($B60,'[1]Іменні заявки'!$A:$I,2,FALSE)</f>
        <v>Продан Вадим</v>
      </c>
      <c r="D60" s="19" t="str">
        <f>VLOOKUP($B60,'[1]Іменні заявки'!$A:$I,7,FALSE)</f>
        <v>І ю</v>
      </c>
      <c r="E60" s="47"/>
      <c r="F60" s="47"/>
      <c r="G60" s="35">
        <v>42</v>
      </c>
      <c r="H60" s="45"/>
      <c r="I60" s="48"/>
      <c r="J60" s="26"/>
    </row>
    <row r="61" spans="1:10" ht="12.75">
      <c r="A61" s="46"/>
      <c r="B61" s="40">
        <v>12</v>
      </c>
      <c r="C61" s="18" t="str">
        <f>VLOOKUP($B61,'[1]Іменні заявки'!$A:$I,2,FALSE)</f>
        <v>Торопій Микола</v>
      </c>
      <c r="D61" s="19" t="str">
        <f>VLOOKUP($B61,'[1]Іменні заявки'!$A:$I,7,FALSE)</f>
        <v>І ю</v>
      </c>
      <c r="E61" s="47"/>
      <c r="F61" s="47"/>
      <c r="G61" s="35">
        <v>43</v>
      </c>
      <c r="H61" s="45"/>
      <c r="I61" s="48"/>
      <c r="J61" s="26"/>
    </row>
    <row r="62" spans="1:10" ht="12.75">
      <c r="A62" s="46"/>
      <c r="B62" s="18">
        <v>16</v>
      </c>
      <c r="C62" s="18" t="str">
        <f>VLOOKUP($B62,'[1]Іменні заявки'!$A:$I,2,FALSE)</f>
        <v>Тодоріко Ліда</v>
      </c>
      <c r="D62" s="19" t="str">
        <f>VLOOKUP($B62,'[1]Іменні заявки'!$A:$I,7,FALSE)</f>
        <v>І ю</v>
      </c>
      <c r="E62" s="47"/>
      <c r="F62" s="47"/>
      <c r="G62" s="35">
        <v>24</v>
      </c>
      <c r="H62" s="45"/>
      <c r="I62" s="48"/>
      <c r="J62" s="26"/>
    </row>
    <row r="63" spans="3:6" ht="12.75">
      <c r="C63" s="29"/>
      <c r="F63" s="29"/>
    </row>
    <row r="64" spans="1:8" ht="12.75">
      <c r="A64" t="s">
        <v>28</v>
      </c>
      <c r="F64" s="44" t="s">
        <v>43</v>
      </c>
      <c r="G64" s="44"/>
      <c r="H64" s="44"/>
    </row>
    <row r="65" ht="12.75"/>
  </sheetData>
  <mergeCells count="69">
    <mergeCell ref="F64:H64"/>
    <mergeCell ref="I55:I58"/>
    <mergeCell ref="A59:A62"/>
    <mergeCell ref="E59:E62"/>
    <mergeCell ref="F59:F62"/>
    <mergeCell ref="H59:H62"/>
    <mergeCell ref="I59:I62"/>
    <mergeCell ref="A55:A58"/>
    <mergeCell ref="E55:E58"/>
    <mergeCell ref="F55:F58"/>
    <mergeCell ref="H55:H58"/>
    <mergeCell ref="I47:I50"/>
    <mergeCell ref="A51:A54"/>
    <mergeCell ref="E51:E54"/>
    <mergeCell ref="F51:F54"/>
    <mergeCell ref="H51:H54"/>
    <mergeCell ref="I51:I54"/>
    <mergeCell ref="A47:A50"/>
    <mergeCell ref="E47:E50"/>
    <mergeCell ref="F47:F50"/>
    <mergeCell ref="H47:H50"/>
    <mergeCell ref="I39:I42"/>
    <mergeCell ref="A43:A46"/>
    <mergeCell ref="E43:E46"/>
    <mergeCell ref="F43:F46"/>
    <mergeCell ref="H43:H46"/>
    <mergeCell ref="I43:I46"/>
    <mergeCell ref="A39:A42"/>
    <mergeCell ref="E39:E42"/>
    <mergeCell ref="F39:F42"/>
    <mergeCell ref="H39:H42"/>
    <mergeCell ref="I31:I34"/>
    <mergeCell ref="A35:A38"/>
    <mergeCell ref="E35:E38"/>
    <mergeCell ref="F35:F38"/>
    <mergeCell ref="H35:H38"/>
    <mergeCell ref="I35:I38"/>
    <mergeCell ref="A31:A34"/>
    <mergeCell ref="E31:E34"/>
    <mergeCell ref="F31:F34"/>
    <mergeCell ref="H31:H34"/>
    <mergeCell ref="I23:I26"/>
    <mergeCell ref="A27:A30"/>
    <mergeCell ref="E27:E30"/>
    <mergeCell ref="F27:F30"/>
    <mergeCell ref="H27:H30"/>
    <mergeCell ref="I27:I30"/>
    <mergeCell ref="A23:A26"/>
    <mergeCell ref="E23:E26"/>
    <mergeCell ref="F23:F26"/>
    <mergeCell ref="H23:H26"/>
    <mergeCell ref="I15:I18"/>
    <mergeCell ref="A19:A22"/>
    <mergeCell ref="E19:E22"/>
    <mergeCell ref="F19:F22"/>
    <mergeCell ref="H19:H22"/>
    <mergeCell ref="I19:I22"/>
    <mergeCell ref="A15:A18"/>
    <mergeCell ref="E15:E18"/>
    <mergeCell ref="F15:F18"/>
    <mergeCell ref="H15:H18"/>
    <mergeCell ref="A1:K1"/>
    <mergeCell ref="A2:K2"/>
    <mergeCell ref="A3:K3"/>
    <mergeCell ref="A11:A14"/>
    <mergeCell ref="E11:E14"/>
    <mergeCell ref="F11:F14"/>
    <mergeCell ref="H11:H14"/>
    <mergeCell ref="I11:I14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o_O</cp:lastModifiedBy>
  <cp:lastPrinted>2016-06-21T07:42:06Z</cp:lastPrinted>
  <dcterms:created xsi:type="dcterms:W3CDTF">1996-10-08T23:32:33Z</dcterms:created>
  <dcterms:modified xsi:type="dcterms:W3CDTF">2016-06-23T08:31:54Z</dcterms:modified>
  <cp:category/>
  <cp:version/>
  <cp:contentType/>
  <cp:contentStatus/>
</cp:coreProperties>
</file>